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20490" windowHeight="7755" tabRatio="500"/>
  </bookViews>
  <sheets>
    <sheet name="Coffee Module" sheetId="1" r:id="rId1"/>
    <sheet name="Cocoa Module" sheetId="2" r:id="rId2"/>
    <sheet name="Tea Module" sheetId="3" r:id="rId3"/>
    <sheet name="Rooibos Module" sheetId="4" r:id="rId4"/>
    <sheet name="Hazelnut Module" sheetId="5" r:id="rId5"/>
  </sheets>
  <definedNames>
    <definedName name="_xlnm.Print_Area" localSheetId="1">'Cocoa Module'!$A$1:$N$28</definedName>
    <definedName name="_xlnm.Print_Area" localSheetId="0">'Coffee Module'!$A$1:$N$35</definedName>
    <definedName name="_xlnm.Print_Titles" localSheetId="0">'Coffee Module'!$2:$2</definedName>
    <definedName name="_xlnm.Print_Titles" localSheetId="4">'Hazelnut Module'!$2:$2</definedName>
    <definedName name="_xlnm.Print_Titles" localSheetId="3">'Rooibos Module'!$2:$2</definedName>
    <definedName name="_xlnm.Print_Titles" localSheetId="2">'Tea Module'!$2:$2</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N33" i="4" l="1"/>
  <c r="N18" i="4"/>
  <c r="N14" i="4"/>
  <c r="N15" i="4"/>
  <c r="N27" i="3"/>
  <c r="H67" i="4"/>
  <c r="H69" i="4"/>
  <c r="H37" i="3"/>
  <c r="H14" i="2"/>
  <c r="H21" i="1"/>
  <c r="H23" i="1"/>
  <c r="N5" i="2"/>
  <c r="N19" i="1"/>
  <c r="N18" i="1"/>
  <c r="N17" i="1"/>
  <c r="N16" i="1"/>
  <c r="N14" i="1"/>
  <c r="N11" i="1"/>
  <c r="N10" i="1"/>
  <c r="N9" i="1"/>
  <c r="N8" i="1"/>
  <c r="N7" i="1"/>
  <c r="N5" i="1"/>
  <c r="N7" i="3"/>
  <c r="N12" i="2"/>
  <c r="N11" i="2"/>
  <c r="N10" i="2"/>
  <c r="N9" i="2"/>
  <c r="N8" i="2"/>
  <c r="N6" i="2"/>
  <c r="N5" i="4"/>
  <c r="N65" i="4"/>
  <c r="N63" i="4"/>
  <c r="N62" i="4"/>
  <c r="N61" i="4"/>
  <c r="N59" i="4"/>
  <c r="N58" i="4"/>
  <c r="N56" i="4"/>
  <c r="N55" i="4"/>
  <c r="N54" i="4"/>
  <c r="N53" i="4"/>
  <c r="N51" i="4"/>
  <c r="N50" i="4"/>
  <c r="N49" i="4"/>
  <c r="N46" i="4"/>
  <c r="N45" i="4"/>
  <c r="N44" i="4"/>
  <c r="N42" i="4"/>
  <c r="N41" i="4"/>
  <c r="N40" i="4"/>
  <c r="N37" i="4"/>
  <c r="N36" i="4"/>
  <c r="N34" i="4"/>
  <c r="N32" i="4"/>
  <c r="N31" i="4"/>
  <c r="N29" i="4"/>
  <c r="N27" i="4"/>
  <c r="N26" i="4"/>
  <c r="N25" i="4"/>
  <c r="N24" i="4"/>
  <c r="N23" i="4"/>
  <c r="N22" i="4"/>
  <c r="N21" i="4"/>
  <c r="N20" i="4"/>
  <c r="N19" i="4"/>
  <c r="N16" i="4"/>
  <c r="N13" i="4"/>
  <c r="N12" i="4"/>
  <c r="N10" i="4"/>
  <c r="N8" i="4"/>
  <c r="N6" i="4"/>
  <c r="N5" i="5"/>
  <c r="N43" i="5"/>
  <c r="N42" i="5"/>
  <c r="N40" i="5"/>
  <c r="N39" i="5"/>
  <c r="N36" i="5"/>
  <c r="N34" i="5"/>
  <c r="N33" i="5"/>
  <c r="N32" i="5"/>
  <c r="N31" i="5"/>
  <c r="N30" i="5"/>
  <c r="N28" i="5"/>
  <c r="N25" i="5"/>
  <c r="N24" i="5"/>
  <c r="N21" i="5"/>
  <c r="N20" i="5"/>
  <c r="N19" i="5"/>
  <c r="N18" i="5"/>
  <c r="N17" i="5"/>
  <c r="N16" i="5"/>
  <c r="N14" i="5"/>
  <c r="N12" i="5"/>
  <c r="N11" i="5"/>
  <c r="N10" i="5"/>
  <c r="N9" i="5"/>
  <c r="N6" i="5"/>
  <c r="N5" i="3"/>
  <c r="N35" i="3"/>
  <c r="N34" i="3"/>
  <c r="N31" i="3"/>
  <c r="N30" i="3"/>
  <c r="N26" i="3"/>
  <c r="N25" i="3"/>
  <c r="N24" i="3"/>
  <c r="N22" i="3"/>
  <c r="N21" i="3"/>
  <c r="N20" i="3"/>
  <c r="N19" i="3"/>
  <c r="N18" i="3"/>
  <c r="N17" i="3"/>
  <c r="N16" i="3"/>
  <c r="N15" i="3"/>
  <c r="N14" i="3"/>
  <c r="N13" i="3"/>
  <c r="N12" i="3"/>
  <c r="N11" i="3"/>
  <c r="N10" i="3"/>
  <c r="N9" i="3"/>
  <c r="J45" i="5"/>
  <c r="M46" i="5" s="1"/>
  <c r="J47" i="5"/>
  <c r="J46" i="5"/>
  <c r="H45" i="5"/>
  <c r="H47" i="5"/>
  <c r="K49" i="5"/>
  <c r="J49" i="5"/>
  <c r="I49" i="5"/>
  <c r="H49" i="5"/>
  <c r="K48" i="5"/>
  <c r="J48" i="5"/>
  <c r="I48" i="5"/>
  <c r="H48" i="5"/>
  <c r="K47" i="5"/>
  <c r="I47" i="5"/>
  <c r="K46" i="5"/>
  <c r="I46" i="5"/>
  <c r="H46" i="5"/>
  <c r="K45" i="5"/>
  <c r="M47" i="5" s="1"/>
  <c r="I45" i="5"/>
  <c r="I44" i="5"/>
  <c r="J44" i="5"/>
  <c r="K44" i="5"/>
  <c r="H44" i="5"/>
  <c r="M45" i="5"/>
  <c r="M44" i="5"/>
  <c r="J67" i="4"/>
  <c r="M68" i="4" s="1"/>
  <c r="J69" i="4"/>
  <c r="K71" i="4"/>
  <c r="J71" i="4"/>
  <c r="I71" i="4"/>
  <c r="H71" i="4"/>
  <c r="K70" i="4"/>
  <c r="J70" i="4"/>
  <c r="I70" i="4"/>
  <c r="H70" i="4"/>
  <c r="K69" i="4"/>
  <c r="I69" i="4"/>
  <c r="K68" i="4"/>
  <c r="J68" i="4"/>
  <c r="I68" i="4"/>
  <c r="H68" i="4"/>
  <c r="K67" i="4"/>
  <c r="M69" i="4" s="1"/>
  <c r="I67" i="4"/>
  <c r="K66" i="4"/>
  <c r="J66" i="4"/>
  <c r="I66" i="4"/>
  <c r="H66" i="4"/>
  <c r="M67" i="4"/>
  <c r="M66" i="4"/>
  <c r="J37" i="3"/>
  <c r="M38" i="3" s="1"/>
  <c r="J39" i="3"/>
  <c r="H38" i="3"/>
  <c r="H39" i="3"/>
  <c r="M36" i="3"/>
  <c r="K41" i="3"/>
  <c r="J41" i="3"/>
  <c r="I41" i="3"/>
  <c r="H41" i="3"/>
  <c r="K40" i="3"/>
  <c r="J40" i="3"/>
  <c r="I40" i="3"/>
  <c r="H40" i="3"/>
  <c r="K39" i="3"/>
  <c r="I39" i="3"/>
  <c r="K38" i="3"/>
  <c r="J38" i="3"/>
  <c r="I38" i="3"/>
  <c r="K37" i="3"/>
  <c r="I37" i="3"/>
  <c r="I36" i="3"/>
  <c r="J36" i="3"/>
  <c r="K36" i="3"/>
  <c r="H36" i="3"/>
  <c r="I25" i="1"/>
  <c r="J25" i="1"/>
  <c r="K25" i="1"/>
  <c r="I14" i="2"/>
  <c r="J14" i="2"/>
  <c r="K14" i="2"/>
  <c r="I16" i="2"/>
  <c r="H16" i="2"/>
  <c r="H15" i="2"/>
  <c r="I18" i="2"/>
  <c r="J18" i="2"/>
  <c r="K18" i="2"/>
  <c r="H18" i="2"/>
  <c r="I17" i="2"/>
  <c r="J17" i="2"/>
  <c r="K17" i="2"/>
  <c r="H17" i="2"/>
  <c r="J16" i="2"/>
  <c r="K16" i="2"/>
  <c r="I15" i="2"/>
  <c r="J15" i="2"/>
  <c r="K15" i="2"/>
  <c r="I13" i="2"/>
  <c r="J13" i="2"/>
  <c r="K13" i="2"/>
  <c r="H13" i="2"/>
  <c r="M37" i="3"/>
  <c r="M39" i="3"/>
  <c r="M16" i="2"/>
  <c r="M15" i="2"/>
  <c r="M14" i="2"/>
  <c r="M13" i="2"/>
  <c r="H25" i="1"/>
  <c r="I24" i="1"/>
  <c r="J24" i="1"/>
  <c r="K24" i="1"/>
  <c r="H24" i="1"/>
  <c r="I23" i="1"/>
  <c r="J23" i="1"/>
  <c r="K23" i="1"/>
  <c r="I22" i="1"/>
  <c r="J22" i="1"/>
  <c r="K22" i="1"/>
  <c r="H22" i="1"/>
  <c r="I21" i="1"/>
  <c r="M21" i="1"/>
  <c r="J21" i="1"/>
  <c r="M22" i="1" s="1"/>
  <c r="K21" i="1"/>
  <c r="M23" i="1" s="1"/>
  <c r="I20" i="1"/>
  <c r="J20" i="1"/>
  <c r="K20" i="1"/>
  <c r="H20" i="1"/>
  <c r="M20" i="1"/>
</calcChain>
</file>

<file path=xl/sharedStrings.xml><?xml version="1.0" encoding="utf-8"?>
<sst xmlns="http://schemas.openxmlformats.org/spreadsheetml/2006/main" count="1088" uniqueCount="385">
  <si>
    <t>M</t>
  </si>
  <si>
    <t xml:space="preserve">CP # </t>
  </si>
  <si>
    <t>Control Point</t>
  </si>
  <si>
    <t>Clarification for Compliance</t>
  </si>
  <si>
    <t>Year 1</t>
  </si>
  <si>
    <t>Year 2</t>
  </si>
  <si>
    <t>Year 3</t>
  </si>
  <si>
    <t>Year 4</t>
  </si>
  <si>
    <t xml:space="preserve"> </t>
  </si>
  <si>
    <t xml:space="preserve">  </t>
  </si>
  <si>
    <t>CF.B.1</t>
  </si>
  <si>
    <t>An adequate number per hectare of suitable shade trees are planted and/or maintained on coffee plots.</t>
  </si>
  <si>
    <t xml:space="preserve">Shade trees are non-invasive, and/or nitrogen fixing, and/or highly nutritious species, and provide optimal canopy cover (at maturity).
The number of shade trees depends on climate patterns, soil conditions, and product specific recommendations.  </t>
  </si>
  <si>
    <t>Farm maintenance</t>
  </si>
  <si>
    <t xml:space="preserve">To prevent mold formation, there is minimal contact between coffee and any possible source of fungal contamination. </t>
  </si>
  <si>
    <t xml:space="preserve">This applies to harvested coffee fruit/cherries and dried coffee beans (dry fruit/cherries, parchment, and green coffee). 
Contact between harvested coffee and soil is avoided.  </t>
  </si>
  <si>
    <t>G + M</t>
  </si>
  <si>
    <t xml:space="preserve">Measures are taken to prevent coffee beans from getting wet during storage, loading, and transportation.  </t>
  </si>
  <si>
    <t>Coffee is fermented in the appropriate manner for the required time.</t>
  </si>
  <si>
    <t xml:space="preserve">Coffee beans are dried to the appropriate moisture content. </t>
  </si>
  <si>
    <t xml:space="preserve">Coffee is reasonably free of foreign matter, foreign odors, and defective beans. Coffee meets national quality standards or other contractual requirements.  </t>
  </si>
  <si>
    <t xml:space="preserve">Adequate fermentation is verified by, e.g., analysis of regular samples from fermentation tanks.  </t>
  </si>
  <si>
    <t xml:space="preserve">The coffee meets the specific percentage of moisture content requested by the buyer. Records of moisture measurements and buyer requests are available.  </t>
  </si>
  <si>
    <t>Postharvest processing</t>
  </si>
  <si>
    <t>G</t>
  </si>
  <si>
    <t>CF.D.9</t>
  </si>
  <si>
    <t xml:space="preserve">
CF.D.10</t>
  </si>
  <si>
    <t xml:space="preserve">A water treatment system is in place to eliminate or reduce pollution caused by coffee wastewater resulting from the wet process. 
</t>
  </si>
  <si>
    <t xml:space="preserve">
CF.D.11</t>
  </si>
  <si>
    <t xml:space="preserve">Measures are taken to efficiently (re)use water.  </t>
  </si>
  <si>
    <t>Measures to treat wastewater include e.g.:
- Surface runoff control 
- Plastic tubular digester 
- Anaerobic reactors 
- Lagoons
- Aerobic filters</t>
  </si>
  <si>
    <t xml:space="preserve"> At least 12 shade trees per hectare are maintained and distributed evenly on cocoa plots.  </t>
  </si>
  <si>
    <t>CO.B.2</t>
  </si>
  <si>
    <t>Group members have access to enough shade tree seeds or seedlings to meet their needs. If they cannot obtain them themselves, a program is in place for distribution.</t>
  </si>
  <si>
    <t xml:space="preserve">Cocoa is fermented in the appropriate manner for the required time.  </t>
  </si>
  <si>
    <t xml:space="preserve">Cocoa beans are dried in a way that prevents contamination from smoke, fuel, odors, and other sources that may affect the quality. </t>
  </si>
  <si>
    <r>
      <t xml:space="preserve"> Cocoa beans are dried to an appropriate moisture content.</t>
    </r>
    <r>
      <rPr>
        <sz val="9.4"/>
        <color rgb="FFFF0000"/>
        <rFont val="Calibri"/>
        <family val="2"/>
        <scheme val="minor"/>
      </rPr>
      <t/>
    </r>
  </si>
  <si>
    <t xml:space="preserve">Measures are taken to prevent cocoa beans from getting wet during loading, storage, and transportation.  </t>
  </si>
  <si>
    <t xml:space="preserve">Cocoa is reasonably free of foreign matter, foreign odors, and defective beans. 
Cocoa meets national quality standards or other contractual requirements.  </t>
  </si>
  <si>
    <t>If national recommendations are not available or optimal, technical recommendations from other sources (e.g. from extension agents, agronomists, technical assistants) are applied.</t>
  </si>
  <si>
    <t xml:space="preserve"> Drying methods that allow for ventilation are encouraged.  </t>
  </si>
  <si>
    <t xml:space="preserve">Moisture content ranges from 7.5% and 8% or meets national regulation and/or customers' requirements.   </t>
  </si>
  <si>
    <r>
      <t xml:space="preserve"> Defective beans may be e.g.:
-Flat 
-Shriveled 
-Black colored 
-Moldy 
-Infested 
Contractual requirements may relate to e.g.: 
-Off flavors 
-Homogeneity of bean size 
-Moisture level 
-Defects </t>
    </r>
    <r>
      <rPr>
        <sz val="9.4"/>
        <color rgb="FFFF0000"/>
        <rFont val="Calibri"/>
        <family val="2"/>
        <scheme val="minor"/>
      </rPr>
      <t/>
    </r>
  </si>
  <si>
    <t xml:space="preserve"> M  </t>
  </si>
  <si>
    <t xml:space="preserve"> G  </t>
  </si>
  <si>
    <t xml:space="preserve"> G</t>
  </si>
  <si>
    <t xml:space="preserve">Leaves are plucked and harvested at the appropriate time for optimizing quality and crop health. </t>
  </si>
  <si>
    <t xml:space="preserve">Leaves are plucked and delivered to the factory on the same day, ideally within 6 hours.    </t>
  </si>
  <si>
    <t>Harvest</t>
  </si>
  <si>
    <t>Measures are implemented to prevent compacting and crushing of green leaves.</t>
  </si>
  <si>
    <t xml:space="preserve">Processing  </t>
  </si>
  <si>
    <t xml:space="preserve">Standard rules are in place for calculating weight deductions, including a maximum deduction. </t>
  </si>
  <si>
    <t>TE.B.4</t>
  </si>
  <si>
    <t>Regular quality control, including e.g. leaf counts, is conducted when leaves are delivered to the processing unit.</t>
  </si>
  <si>
    <t xml:space="preserve">Measures are implemented to prevent contamination of tea during storage and processing.  </t>
  </si>
  <si>
    <t xml:space="preserve">All equipment that comes into direct contact with tea is regularly disinfected with steam or water with disinfectant to avoid microbial contamination.  </t>
  </si>
  <si>
    <t>TE.B.7</t>
  </si>
  <si>
    <t xml:space="preserve">Contamination from cleaning agents, lubricants, and other substances that may come into contact with the tea during processing is avoided.  </t>
  </si>
  <si>
    <t xml:space="preserve">For example, in case of wet leaves. </t>
  </si>
  <si>
    <t xml:space="preserve">Records of this quality control are available. </t>
  </si>
  <si>
    <t xml:space="preserve">Only food grade cleaning agents, lubricants, and other substances are used, and are used according to label instructions.  </t>
  </si>
  <si>
    <t>TE.B.8</t>
  </si>
  <si>
    <t>TE.B.9</t>
  </si>
  <si>
    <t>TE.B.10</t>
  </si>
  <si>
    <t>Measures are taken to minimize risk of foreign matter (e.g. stones and metal/plastic/glass pieces) in the tea.</t>
  </si>
  <si>
    <t xml:space="preserve"> Only clean water is used during processing.  </t>
  </si>
  <si>
    <t>TE.B.13</t>
  </si>
  <si>
    <t xml:space="preserve">Representative lot samples of tea are kept for at least one year, to be analyzed in case of any complaint. </t>
  </si>
  <si>
    <t>Qualified personnel regularly evaluate the quality of the tea and keep records showing reference to particular batches or lots.</t>
  </si>
  <si>
    <t xml:space="preserve">TE.B.15  </t>
  </si>
  <si>
    <t xml:space="preserve">All workers wear outer garments that are suitable for the performed operation to prevent contamination.  </t>
  </si>
  <si>
    <t>TE.B.16</t>
  </si>
  <si>
    <t xml:space="preserve">Workers have access to clean toilets and hand washing places in the vicinity of their work. Toilets are in a good state of hygiene and do not open directly into the area where tea is handled, unless the door is self-closing. </t>
  </si>
  <si>
    <t xml:space="preserve">Smoke taint is avoided at the time of panning and roll-drying.
Records of rolling time, temperature, and relative humidity are available.
</t>
  </si>
  <si>
    <t xml:space="preserve">Air parameters (volume, temperature, relative humidity) and time for withering are followed, as indicated in the process flow chart.
To ensure that the final product meets quality requirements, green leaf loading rates in troughs are managed, and withered leaf charge to the rollers is managed.
</t>
  </si>
  <si>
    <t xml:space="preserve">A process of sifting or an air-bridge for the withered leaves prior to rolling is implemented as well as during the final sorting and grading.  
</t>
  </si>
  <si>
    <t xml:space="preserve">Only potable water (or water declared suitable by the competent authorities) is used if water or steam comes into contact with the tea during processing.  </t>
  </si>
  <si>
    <t xml:space="preserve">Outer garments (e.g. smocks, aprons, sleeves, gloves) are regularly cleaned or changed to avoid cross-contamination.  </t>
  </si>
  <si>
    <t>TE.B.17</t>
  </si>
  <si>
    <t>TE.B.18</t>
  </si>
  <si>
    <t>TE.B.19</t>
  </si>
  <si>
    <t>The processing areas are well ventilated, and measures are taken to reduce noise and dust pollution.</t>
  </si>
  <si>
    <t xml:space="preserve">Testing of fire fighting equipment is done regularly  and records are available.
Fire exits are easy to open from inside and clearly marked. 
</t>
  </si>
  <si>
    <t>Waste and energy</t>
  </si>
  <si>
    <t xml:space="preserve">Wastewater from the factory is treated in order to prevent contamination of natural ecosystems.  </t>
  </si>
  <si>
    <t xml:space="preserve">Measures are in place to maintain and test the efficiency of energy use in the hot air generation system of the dryers.
There is adequate suction of air over the radiators when boiler/radiator systems are used. </t>
  </si>
  <si>
    <t xml:space="preserve">Measures include e.g.: 
- Combustion control
- Appropriate fuel use
- Insulating to minimize heat losses, such as sealing of smoke leaks in heat exchange tubes
- Ensuring adequate ventilation in buildings
- Avoiding  clogging of meshes, and that radiators are covered with tea fluff/waste
- “Smoke tests ” </t>
  </si>
  <si>
    <t>G+M</t>
  </si>
  <si>
    <t xml:space="preserve">Rotational cropping is carried out and uses adequate crops in order to break cycles of pests and diseases and to improve soil structure.  </t>
  </si>
  <si>
    <t xml:space="preserve">Soil conservation techniques are in place.  </t>
  </si>
  <si>
    <t xml:space="preserve">Adequate crops include e.g. oat, rye, and triticale.  </t>
  </si>
  <si>
    <t xml:space="preserve"> Soil conservation techniques include e.g.: 
-Minimum tillage in order to maintain soil structure 
-Planting cover crops  </t>
  </si>
  <si>
    <t xml:space="preserve">Rooibos is harvested at the appropriate time and using the best method for optimizing quality and crop health.  </t>
  </si>
  <si>
    <t xml:space="preserve">The plant is harvested at the adequate height (e.g. around 30cm in first year) and when well ripe (e.g. amber-red color up to the top of the stem).   </t>
  </si>
  <si>
    <t>Postharvest</t>
  </si>
  <si>
    <t xml:space="preserve">Measures are implemented to prevent fermentation and mold formation during (intermediate) storage and transport of wet Rooibos. </t>
  </si>
  <si>
    <t>RB.B.5</t>
  </si>
  <si>
    <t xml:space="preserve">RB.B.7 </t>
  </si>
  <si>
    <t>RB.B.9</t>
  </si>
  <si>
    <t xml:space="preserve">All equipment used in the processing unit that comes into direct contact with Rooibos is regularly disinfected with steam or water with disinfectant to avoid microbial contamination.  </t>
  </si>
  <si>
    <t xml:space="preserve">Contamination from cleaning agents, lubricants, and other substances that may come into contact with the Rooibos during processing is avoided.  </t>
  </si>
  <si>
    <t>RB.B.11</t>
  </si>
  <si>
    <t xml:space="preserve">Before harvest season, vehicles are checked for oil leaks, fitted with drip trays, and tires are properly cleaned.  </t>
  </si>
  <si>
    <t xml:space="preserve">Sifting or magnets are used in processing units to minimize physical hazards during the final sorting and grading.  </t>
  </si>
  <si>
    <t xml:space="preserve">Only food grade cleaning agents, lubricants, and other substances are used, and are used according to label instructions. </t>
  </si>
  <si>
    <t>RB.B.12</t>
  </si>
  <si>
    <t xml:space="preserve">All workers wear outer garments that are suitable for the performed operation.  </t>
  </si>
  <si>
    <t>RB.B.14</t>
  </si>
  <si>
    <t>RB.B.15</t>
  </si>
  <si>
    <t xml:space="preserve">Representative lot samples of Rooibos are kept for at least one year, to be analyzed in case of any complaint. </t>
  </si>
  <si>
    <t>RB.B.16</t>
  </si>
  <si>
    <t>Qualified personnel regularly evaluate the quality of the Rooibos, and records showing reference to particular batches or lots are kept.</t>
  </si>
  <si>
    <t>RB.B.17</t>
  </si>
  <si>
    <t>Only potable water (or water declared suitable by the competent authorities) is used if water or steam comes into contact with the Rooibos during processing.</t>
  </si>
  <si>
    <t>A list of flavors used in the production process and their product specifications is available.  
The flavor quantities used per batch of Rooibos is recorded.</t>
  </si>
  <si>
    <t>RB.B.18</t>
  </si>
  <si>
    <t>RB.B.19</t>
  </si>
  <si>
    <t>RB.B.20</t>
  </si>
  <si>
    <t>RB.B.21</t>
  </si>
  <si>
    <t>RB.B.22</t>
  </si>
  <si>
    <t>RB.B.23</t>
  </si>
  <si>
    <t>Records are kept up-to-date in the GIP.</t>
  </si>
  <si>
    <t xml:space="preserve">Worker’s rights  </t>
  </si>
  <si>
    <t xml:space="preserve">Designated employers have an Employment Equity Plan in place.  </t>
  </si>
  <si>
    <t>Health and safety</t>
  </si>
  <si>
    <t>Contact is made with the local mobile clinic to ensure that there are regular visits to the farm.</t>
  </si>
  <si>
    <t xml:space="preserve">A Health and Safety policy is in place.  </t>
  </si>
  <si>
    <t xml:space="preserve">There is an open door policy in place to discuss any major diseases. This is explained to all workers.  </t>
  </si>
  <si>
    <t xml:space="preserve">National and local regulations about authorization of water use and building of dams are respected.  </t>
  </si>
  <si>
    <t>The flow regime (naturally occurring water flow) is not interfered with unless authorized.</t>
  </si>
  <si>
    <t xml:space="preserve">This is in accordance with the Employment Equity Act.  </t>
  </si>
  <si>
    <t xml:space="preserve">This is in accordance with the Occupational Injuries and Diseases Act.  </t>
  </si>
  <si>
    <t xml:space="preserve">This is in accordance with the Occupational Health and Safety Act.  
The Health and Safety policy must include a section on how to address major contagious diseases, to prevent outbreaks, and to assist those who are already infected.   </t>
  </si>
  <si>
    <t xml:space="preserve">Wetlands are identified and monitored for signs of degradation and erosion. Where historical degradation has occurred, the wetland and its buffer zones are rehabilitated.  </t>
  </si>
  <si>
    <t xml:space="preserve">Ecological rehabilitation of areas that are not used for agricultural production is stimulated on the farm as much as possible.  </t>
  </si>
  <si>
    <t xml:space="preserve">A control plan for alien invasive species is implemented.  </t>
  </si>
  <si>
    <t xml:space="preserve">Membership to the Fire Protection Association (FPA) is obtained, or a fire management plan is in place if an FPA is not available.  </t>
  </si>
  <si>
    <t xml:space="preserve">Controlled fires are only made with the proper authorization and only during the right weather conditions (e.g. not very hot or windy) during the off-season.  </t>
  </si>
  <si>
    <t xml:space="preserve">Harvesting of wild Rooibos takes place at the right intervals and in the appropriate season, with the appropriate authorization. It is harvested using the adequate method.  </t>
  </si>
  <si>
    <t>Energy</t>
  </si>
  <si>
    <t xml:space="preserve">This can be indicated in the map mentioned in the Core Code (G.A.1/I.A.1). </t>
  </si>
  <si>
    <t xml:space="preserve">Plants younger than three years of age are not harvested.  </t>
  </si>
  <si>
    <t>Measures address e.g.:
- Insulation
- A heat transfer area 
- Type of fuel used 
- Combustion control</t>
  </si>
  <si>
    <t>G+ M</t>
  </si>
  <si>
    <t>Applicable to</t>
  </si>
  <si>
    <t>Comments</t>
  </si>
  <si>
    <t>Dummy 1</t>
  </si>
  <si>
    <t>Dummy 2</t>
  </si>
  <si>
    <t>Dummy 3</t>
  </si>
  <si>
    <t>Dummy 4</t>
  </si>
  <si>
    <t>X</t>
  </si>
  <si>
    <t>Number of Mandatory Control Points Complied With</t>
  </si>
  <si>
    <t>Number of Mandatory Control Points Not Complied With</t>
  </si>
  <si>
    <t>Number of Mandatory Control Points Not Applicable</t>
  </si>
  <si>
    <t>Number of Additional Control Points Complied With</t>
  </si>
  <si>
    <t>Other comments:</t>
  </si>
  <si>
    <t>Total Additional Control Points Coffee Module</t>
  </si>
  <si>
    <t>Total Mandatory Control Points Coffee Module</t>
  </si>
  <si>
    <t>Total Mandatory Control Points Cocoa Module</t>
  </si>
  <si>
    <t>Total Additional Control Points Cocoa Module</t>
  </si>
  <si>
    <t>Total Mandatory Control Points Tea Module</t>
  </si>
  <si>
    <t>Total Additional Control Points Tea Module</t>
  </si>
  <si>
    <t>Total Mandatory Control Points Rooibos Module</t>
  </si>
  <si>
    <t>Total Additional Control Points Rooibos Module</t>
  </si>
  <si>
    <t>BLOCK A - MANAGEMENT</t>
  </si>
  <si>
    <t>Resources identification and risk assessments</t>
  </si>
  <si>
    <t>HN.A.1</t>
  </si>
  <si>
    <t xml:space="preserve">Orchard site is at a safe distance from sources of pollution (industrial and livestock) as to prevent contact with contaminated soils, water or air. </t>
  </si>
  <si>
    <t xml:space="preserve">A procedure is in place for submitting and addressing complaints. This procedure is accessible for workers. </t>
  </si>
  <si>
    <t>BLOCK B - FARMING PRACTICES</t>
  </si>
  <si>
    <t>HN.B.1</t>
  </si>
  <si>
    <t xml:space="preserve">Except on slopes of more than 20%, the ground is cleaned from weeds at the latest three to ten days before the harvest. </t>
  </si>
  <si>
    <t xml:space="preserve">Weeds are removed by hand or hand tools unless this is not feasible. </t>
  </si>
  <si>
    <t>HN.B.2</t>
  </si>
  <si>
    <t xml:space="preserve">The hazelnut shrub is pruned annually in the period of October, November, December time to obtain optimal tree structure and health. Dried, dense, unproductive and unnecessary shoots, branches and suckers are removed. </t>
  </si>
  <si>
    <t>Pruning is finished before the buds open. 4-5 branches per shrub are optimal.</t>
  </si>
  <si>
    <t>HN.B.3</t>
  </si>
  <si>
    <t xml:space="preserve">To optimize pollination and normalize production, at least two other varieties of hazelnut trees are evenly inter-planted amongst the main variety and represent 10% of the total number of shrubs. </t>
  </si>
  <si>
    <t>HN.B.4</t>
  </si>
  <si>
    <t>At least 1 month before harvest livestock has to be out of the orchard in order to avoid damaging and contamination of the hazelnuts.</t>
  </si>
  <si>
    <t>HN.B.5</t>
  </si>
  <si>
    <t xml:space="preserve">When machinery is used, soil compaction is monitored. The use of heavy machinery in areas with wet fragile soils or areas with a high risk of soil erosion is avoided.  </t>
  </si>
  <si>
    <t>Machinery is: tractors, trailers, harvesters, shakers sweepers, etc.</t>
  </si>
  <si>
    <t>HN.B.6</t>
  </si>
  <si>
    <t xml:space="preserve">Hazelnuts are harvested at the appropriate time and using the best method for optimizing quality and crop health. </t>
  </si>
  <si>
    <t>HN.B.7</t>
  </si>
  <si>
    <t>Nuts are not left on the ground longer than 3 days. In case of handpicking, a sheet is placed on the ground below the tree before shaking it.</t>
  </si>
  <si>
    <t>HN.B.8</t>
  </si>
  <si>
    <t>HN.B.9</t>
  </si>
  <si>
    <t>In case sheets are used against rainfall during drying of hazelnut (both husked and in shell), they must be hanged 30-40 cm above the hazelnuts product to allow air circulation.</t>
  </si>
  <si>
    <t>HN.B.10</t>
  </si>
  <si>
    <t>After de-husking, in shell hazelnuts are left to dry a second time till the kernels have reached a maximum rate of humidity of 6%.</t>
  </si>
  <si>
    <t>HN.B.11</t>
  </si>
  <si>
    <t xml:space="preserve">Where nuts are likely to have become infested by insects or other pests, they must be treated with fumigants or other suitable means before storage or processing. </t>
  </si>
  <si>
    <t>BLOCK C - WORKING CONDITIONS</t>
  </si>
  <si>
    <t>Worker's health and safety</t>
  </si>
  <si>
    <t>HN.C.1</t>
  </si>
  <si>
    <t>Workers are provided at no cost with gloves in case of handpicking, and masks when working in dusty orchard or operating de-husking machines.</t>
  </si>
  <si>
    <t>HN.C.2</t>
  </si>
  <si>
    <t>Workers are trained on the use of personal protective equipment and training record signed by the workers are made available for inspection by the IMS of the certificate holder.</t>
  </si>
  <si>
    <t xml:space="preserve">Training of workers refers to the use of protective equipment for harvesting activities. </t>
  </si>
  <si>
    <t>HN.C.3</t>
  </si>
  <si>
    <t>Children under 16 years are not employed as permanent and/or seasonal workers. In case local authorities in hazelnut producing areas state 15 years as minimum age, this age applies.</t>
  </si>
  <si>
    <t>Age is counted according to European age counting rules</t>
  </si>
  <si>
    <t>HN.C.4</t>
  </si>
  <si>
    <t xml:space="preserve">The producer makes wage payments directly to the workers concerned (also applicable in the case workers are supplied by labor contractors). The records are signed by the workers.  The certificate holder checks those records within the IMS. </t>
  </si>
  <si>
    <r>
      <t>Exceptions are: payments in line with national laws or regulations or collective bargaining agreements.
The records include at least the names, dates of payment, salary paid (amount).</t>
    </r>
    <r>
      <rPr>
        <sz val="10"/>
        <color indexed="8"/>
        <rFont val="Calibri"/>
        <family val="2"/>
        <scheme val="minor"/>
      </rPr>
      <t/>
    </r>
  </si>
  <si>
    <t>HN.C.5</t>
  </si>
  <si>
    <t xml:space="preserve">The producer does not make any unapproved deductions (for e.g. food and transportation) from wages for the purpose of obtaining or retaining employment. The labor contractor’s commission is paid directly by the producer and made transparent to the workers to avoid double commission.  </t>
  </si>
  <si>
    <t>HN.C.6</t>
  </si>
  <si>
    <t>The producer only employs foreign migrant workers if they are registered and in the possession of a valid work permit. The certificate holder verifies the list of workers contracted provided by the producer through the IMS.</t>
  </si>
  <si>
    <t>HN.C.7</t>
  </si>
  <si>
    <t xml:space="preserve">Written employment contracts/agreements are in place for all seasonal workers. 
Contracts include:
1) General employment conditions
2) Gross and net wage and all benefits
3) Mandatory deductions (e.g. tax and social security). 
Contracts need to be understood by the workers.
Contracts need to be centrally stored, checked by the certificate holder through the IMS and a copy must be given to each worker.
</t>
  </si>
  <si>
    <t xml:space="preserve">The certificate holder verifies that the written contracts/agreements are in place through the IMS.
Deductions for social security are not required for workers who work less than 30 days in a row for one employer .
</t>
  </si>
  <si>
    <t>HN.C.8</t>
  </si>
  <si>
    <t>In the case of supply of seasonal migrant workers through employment agencies and/or labor contractors, the certificate holder implements procedures to enable adequate control, related to seasonal migrant workers’ identification.</t>
  </si>
  <si>
    <t xml:space="preserve">The certificate holder makes the list to be audited including: 
-full name of the worker
-gender
-date of birth
-nationality
Instead of a list, a copy of each worker and their families can be provided
</t>
  </si>
  <si>
    <t>HN.C.9</t>
  </si>
  <si>
    <t>The certificate holder through the IMS verifies that the producer allows all workers (including domestic and seasonal migrant workers) to freely perform cultural expressions like speaking their mother tongue.</t>
  </si>
  <si>
    <t>The certificate holder checks through internal inspection.</t>
  </si>
  <si>
    <t>Living conditions and services</t>
  </si>
  <si>
    <t>Housing</t>
  </si>
  <si>
    <t>HN.C.10</t>
  </si>
  <si>
    <t>In case seasonal migrant workers are accommodated in the common tent settlements, the certificate holder makes arrangements with the relevant settlement/municipal authorities for clean and safe living conditions, including hygienic sanitation and safe drinking water (functioning and with respect for people/gender, etc.).</t>
  </si>
  <si>
    <t xml:space="preserve">The actions undertaken to make these arrangements are documented.
Respect for people/gender takes into account gender related privacy.
</t>
  </si>
  <si>
    <t>HN.C.11</t>
  </si>
  <si>
    <t>Workers living on-site have clean and safe living quarters. Special attention is given to hygienic sanitation, safe drinking water, clean cooking and eating areas, ventilation, protection against weather conditions, and safe storage of personal items.</t>
  </si>
  <si>
    <t>Living quarters can be locked and if possible have access to electricity. The quarters have divisions between families or between men and women if there are quarters for individual workers.</t>
  </si>
  <si>
    <t>Child care provisions and education</t>
  </si>
  <si>
    <t>HN.C.12</t>
  </si>
  <si>
    <t>The producer keeps up-to-date records of the family of each worker, indicating their names, gender and date of birth. The copies of the records are signed by the workers and checked by certificate holder for verification.</t>
  </si>
  <si>
    <t>Instead of a list, a copy of the ID of each worker’s family member can be provided.</t>
  </si>
  <si>
    <t>HN.C.13</t>
  </si>
  <si>
    <t>In areas where seasonal migrant workers are densely situated, the certificate holder makes arrangements with local authorities to provide day care facilities for children between 2‐16 years old during working hours.</t>
  </si>
  <si>
    <t>In case of scattered settlements and for children living on-site, transport between settlements must be arranged to allow children to go to a centralized day care. The actions undertaken to make these arrangements are documented.</t>
  </si>
  <si>
    <t>Total Mandatory Control Points Hazelnut Module</t>
  </si>
  <si>
    <t>Total Additional Control Points Hazelnut Module</t>
  </si>
  <si>
    <t>The producer validates all workers for their right to work by reviewing original documentation and keeps a list of approved workers.
“Registration” of foreign workers need to be done at the Turkish embassy of their country of origin</t>
  </si>
  <si>
    <t xml:space="preserve">The handpicked husked hazelnuts are pre-dried on stiff beds without contact with soil and roads and protected from rainfall, until their leaves turn brown. </t>
  </si>
  <si>
    <t>This applies for payments made by a worker to an employer or his representative or to any labor contractor.
“Unapproved” means other than agreed in the contract or defined by law.</t>
  </si>
  <si>
    <t>Hazelnuts are harvested as soon as possible after maturation.
Hazelnuts are not harvested before the official start date if the government indicates this date.</t>
  </si>
  <si>
    <t>BLOCK D - ENVIRONMENT</t>
  </si>
  <si>
    <r>
      <t xml:space="preserve">Farm maintenance </t>
    </r>
    <r>
      <rPr>
        <sz val="11"/>
        <color theme="0"/>
        <rFont val="Corbel"/>
        <family val="2"/>
      </rPr>
      <t xml:space="preserve"> </t>
    </r>
  </si>
  <si>
    <r>
      <t xml:space="preserve">Soil and fertility management </t>
    </r>
    <r>
      <rPr>
        <sz val="11"/>
        <color theme="0"/>
        <rFont val="Corbel"/>
        <family val="2"/>
      </rPr>
      <t xml:space="preserve"> </t>
    </r>
  </si>
  <si>
    <r>
      <t xml:space="preserve">Worker's rights </t>
    </r>
    <r>
      <rPr>
        <sz val="11"/>
        <color theme="0"/>
        <rFont val="Corbel"/>
        <family val="2"/>
      </rPr>
      <t xml:space="preserve"> </t>
    </r>
  </si>
  <si>
    <r>
      <t xml:space="preserve">Wages and contracts </t>
    </r>
    <r>
      <rPr>
        <sz val="11"/>
        <color theme="0"/>
        <rFont val="Corbel"/>
        <family val="2"/>
      </rPr>
      <t xml:space="preserve"> </t>
    </r>
  </si>
  <si>
    <t xml:space="preserve"> Discrimination and respectful treatment</t>
  </si>
  <si>
    <r>
      <t xml:space="preserve">Harvest and postharvest </t>
    </r>
    <r>
      <rPr>
        <sz val="11"/>
        <color theme="0"/>
        <rFont val="Corbel"/>
        <family val="2"/>
      </rPr>
      <t xml:space="preserve"> </t>
    </r>
  </si>
  <si>
    <t xml:space="preserve">Forced labor and child labor  </t>
  </si>
  <si>
    <t>HN.A.2</t>
  </si>
  <si>
    <t xml:space="preserve">CF.B.2 </t>
  </si>
  <si>
    <t xml:space="preserve">CF.B.3  </t>
  </si>
  <si>
    <t>CF.B.4</t>
  </si>
  <si>
    <t>CF.B.5</t>
  </si>
  <si>
    <t xml:space="preserve">CF.B.6 </t>
  </si>
  <si>
    <t xml:space="preserve">CF.D.8 </t>
  </si>
  <si>
    <t xml:space="preserve">RB.B.1  </t>
  </si>
  <si>
    <t xml:space="preserve">RB.B.2  </t>
  </si>
  <si>
    <t xml:space="preserve">RB.B.3  </t>
  </si>
  <si>
    <t xml:space="preserve">RB.B.4  </t>
  </si>
  <si>
    <t>RB.B.6</t>
  </si>
  <si>
    <t>RB.B.13</t>
  </si>
  <si>
    <t xml:space="preserve">RB.C.28  </t>
  </si>
  <si>
    <t xml:space="preserve">RB.C.29 </t>
  </si>
  <si>
    <t xml:space="preserve">RB.D.35  </t>
  </si>
  <si>
    <t xml:space="preserve">RB.D.38  </t>
  </si>
  <si>
    <t>TE.B.5</t>
  </si>
  <si>
    <t>TE.B.3</t>
  </si>
  <si>
    <t>TE.B.2</t>
  </si>
  <si>
    <t>TE.B.1</t>
  </si>
  <si>
    <t>TE.B.6</t>
  </si>
  <si>
    <t xml:space="preserve">TE.D.23  </t>
  </si>
  <si>
    <t xml:space="preserve">CO.B.1  </t>
  </si>
  <si>
    <t xml:space="preserve">CO.B.3 </t>
  </si>
  <si>
    <t xml:space="preserve">CO.B.4  </t>
  </si>
  <si>
    <t xml:space="preserve">CO.B.5 </t>
  </si>
  <si>
    <t xml:space="preserve">CO.B.6  </t>
  </si>
  <si>
    <t xml:space="preserve">CO.B.7  </t>
  </si>
  <si>
    <t xml:space="preserve"> Defective coffee beans include e.g.:
 - Flat
 - Shrunken
 - Brown to black colored
- Moldy 
- Infested 
Contractual requirements may relate to e.g.: 
-Off flavors
-Homogeneity of bean size 
-Moisture level 
-Defects </t>
  </si>
  <si>
    <t>Animal Welfare</t>
  </si>
  <si>
    <t>CF.D.7</t>
  </si>
  <si>
    <t>There are no animals used for processing animal coffee, while they are held in captivity on the farm. No such animals are held captive for tourism purposes.</t>
  </si>
  <si>
    <t xml:space="preserve"> Water  </t>
  </si>
  <si>
    <t xml:space="preserve">Clean water and contaminated water are separated.  When possible, water is recycled during wet processing. </t>
  </si>
  <si>
    <t xml:space="preserve">In addition to recycling water, activities are implemented to reduce water consumption during wet processing.
</t>
  </si>
  <si>
    <t>Examples of such activities include:
- use of an ecopulper  to reduce water consumption
-having procedures in place to reduce water consumption during washing of machinery.
The target water consumption is below 10 lt/kg of green coffee (approximately 2 liters per kg of coffee fruit/cherries).</t>
  </si>
  <si>
    <t>In central wet mills (of groups)  and wet mills of estates (farms certified against the Code of Conduct for Individual and multi-site certification), a water quality analysis and monitoring program is implemented.</t>
  </si>
  <si>
    <t xml:space="preserve">An analysis is conducted at least once per coffee season and includes an analysis of water samples before and after treatment. 
The analysis takes into account the watersheds of where the group is located and the risk/area of contamination, and serves to further improve, where possible, the water treatment system in place.
The analysis indicates at least:
- chemical oxygen demand (COD),
- pH,
- sedimentable solids, and
- flow rate.
Monitoring includes:
- comparison of results from before and after treatment, 
- comparison with results from previous year(s), and 
- comparison with applicable national or local regulations. 
Corrective actions are taken based on the results.
The records and monitoring program are available. Records include the:
- date(s) of the analyses,
- results and corrective actions, and
- responsible person for the monitoring system.
</t>
  </si>
  <si>
    <t>Enough suitable trees are planted to eventually have 12 mature trees per hectare. 
Newly planted trees are taken care of, and are non-invasive, and/or nitrogen fixing, and/or highly nutritious species, that provide optimal canopy cover (at maturity).   
Trees can be used for other purposes (e.g. wood or fruit), as long as the number of 12 trees per hectare is maintained.</t>
  </si>
  <si>
    <t>CODE OF CONDUCT - CHECKLIST COCOA MODULE - VERSION 1.1.</t>
  </si>
  <si>
    <t>CODE OF CONDUCT - CHECKLIST COFFEE MODULE - VERSION 1.1.</t>
  </si>
  <si>
    <t>Equipment includes e.g. rolling tables, Cut Tear Curl machinery, fermenting floors or trays, and the floor area.</t>
  </si>
  <si>
    <t>Claiming in GIP</t>
  </si>
  <si>
    <t xml:space="preserve">All of UTZ certified green leaves, including premium, are recorded in the Good Inside Portal (GIP). Records are kept of transactions and stock activities with the GIP transaction ID.  </t>
  </si>
  <si>
    <t>Transactions and stock activities include:
- sales announcements
- purchase announcements
- buyer confirmation 
- convert
- mix 
- downgrade</t>
  </si>
  <si>
    <t xml:space="preserve">Proof of payment and acknowledgement from the producer/producer group of the reception of the UTZ Premium is available. </t>
  </si>
  <si>
    <t>When tea is claimed as UTZ certified retroactively, the sales or purchase announcement and buyer confirmation must be (retroactively) entered in the Good Inside Portal (GIP).</t>
  </si>
  <si>
    <t>TE.B.20</t>
  </si>
  <si>
    <t xml:space="preserve">First buyers who have on-behalf user rights for the GIP account of a producer/producer group inform their supplier of all purchase announcements (including volume) performed, and provide them with the confirmation of the transaction generated in the GIP within 2 weeks after confirming the transaction. </t>
  </si>
  <si>
    <t>Measures include at least: 
- setting a maximum weight per bag at collection,
- avoiding heaping and over-packing,
- using packing material which permits aeration, and
- a procedure for correct transportation.</t>
  </si>
  <si>
    <t>Measures include at least: 
- preventing access of animals, and 
- preventing smoke contamination.</t>
  </si>
  <si>
    <t>For all tea processing, good practices are in place.
A process flow chart which indicates optimum conditions (including temperature and time) for each activity is established and implemented. 
Relative humidity is monitored and controlled to prevent excessive moisture absorption in grading and packing.
Potable water is used for humidifiers, to prevent contamination.</t>
  </si>
  <si>
    <t>For green tea processing:  
-steaming/panning of green leaves is carried out under optimum load, temperature, and time combination;
-rolling is carried out under optimum load, speed, and time combination;
-roll drying is carried out under optimum load, temperature, and time combination, to improve quality and optimize energy use;
-grading and packing are carried out under optimum temperature and relative humidity combination.</t>
  </si>
  <si>
    <t xml:space="preserve">For black tea processing: 
-withering is carried out under optimum load, temperature, relative humidity, and time combination to ensure optimum physical and chemical withers in tea leaves, under hygienic conditions;
-rolling and roll breaking are carried out under optimum load, speed, and time combination;
-fermentation is carried out under hygienic condition to avoid microbial contamination and obtain good quality tea;
-drying is carried out, under optimum temperature and time combination to improve quality and optimize energy use;
-grading and packing are carried out under optimum temperature and relative humidity combination.
</t>
  </si>
  <si>
    <t xml:space="preserve">Health and safety  </t>
  </si>
  <si>
    <t xml:space="preserve">Sufficient and properly functioning fire exits and firefighting equipment are provided at the processing areas. 
A fire alarm is in place and regular fire drills are held. </t>
  </si>
  <si>
    <t xml:space="preserve">TE.C.21 </t>
  </si>
  <si>
    <t xml:space="preserve">TE.C.22 </t>
  </si>
  <si>
    <t xml:space="preserve">TE.B.14 </t>
  </si>
  <si>
    <t>TE.B.12</t>
  </si>
  <si>
    <t>CODE OF CONDUCT - CHECKLIST TEA MODULE - VERSION 1.1.</t>
  </si>
  <si>
    <t xml:space="preserve">TE.B.11  </t>
  </si>
  <si>
    <t xml:space="preserve">TE.D.24  </t>
  </si>
  <si>
    <t>CODE OF CONDUCT - CHECKLIST ROOIBOS MODULE - VERSION 1.1.</t>
  </si>
  <si>
    <t>Primary processing: drying yard</t>
  </si>
  <si>
    <t xml:space="preserve">The drying yard is clean, well maintained, and free of litter in order to prevent contamination.  </t>
  </si>
  <si>
    <t xml:space="preserve">Farm vehicles and machines are well maintained. During harvest season, vehicles used on the drying yard can only be used on the  drying yard.  </t>
  </si>
  <si>
    <t>Measures are implemented to prevent contamination of wet Rooibos during primary processing.</t>
  </si>
  <si>
    <t>RB.B.8</t>
  </si>
  <si>
    <t xml:space="preserve">Only potable water (or water declared suitable by the competent authorities) is used on the drying yard.  </t>
  </si>
  <si>
    <t xml:space="preserve">Good practices are in place for primary processing. 
A process flow chart which indicates optimum conditions (including temperature and time) for each activity is established and implemented.
Relative humidity is monitored and controlled to prevent excessive moisture absorption during fermentation.
</t>
  </si>
  <si>
    <t>Secondary Processing</t>
  </si>
  <si>
    <t xml:space="preserve">RB.B.10  </t>
  </si>
  <si>
    <t>Measures are taken to minimize risk of foreign matter (e.g. stones and metal/plastic/glass pieces) in the Rooibos and/or green Rooibos, at the processing unit.</t>
  </si>
  <si>
    <t>Good practices are in place for secondary Rooibos processing.
A process flow chart which indicates optimum conditions (including temperature and time) for each activity is established and implemented. 
Relative humidity is monitored and controlled to prevent excessive moisture absorption in grading and packing.
Potable water is used for humidifiers, to prevent contamination.</t>
  </si>
  <si>
    <t xml:space="preserve">Only clean water is used during secondary processing.  </t>
  </si>
  <si>
    <t xml:space="preserve">Toilets are in a good state of hygiene and do not open directly into the Rooibos handling area, unless the door is self-closing. </t>
  </si>
  <si>
    <t>Consumer-end Packing</t>
  </si>
  <si>
    <t xml:space="preserve">All purchases of UTZ certified product, including premium, are recorded in the Good Inside Portal (GIP). Records are kept of transactions and stock activities with the GIP transaction ID.  </t>
  </si>
  <si>
    <t>Transactions and stock activities include:
- sales announcements
- purchase announcements
- buyer confirmation 
- trace
- remove
- convert
- mix 
- downgrade.</t>
  </si>
  <si>
    <t xml:space="preserve">When Rooibos is claimed as UTZ certified, the producer/producer group and first buyer agree upon a prodecure for payment (covering amount and timing) of the UTZ Premium. The UTZ premium is net of any deductions for repayment of pre-financed goods or services. </t>
  </si>
  <si>
    <t>Proof of payment and acknowledgement from the producer/producer group of the reception of the UTZ Premium is available.</t>
  </si>
  <si>
    <t>When Rooibos is claimed as UTZ certified retroactively, the sales or purchase announcement and buyer confirmation must be (retroactively) entered in the Good Inside Portal (GIP).</t>
  </si>
  <si>
    <t>RB.B.24</t>
  </si>
  <si>
    <t>Trace / Remove in GIP</t>
  </si>
  <si>
    <t>RB.B.25</t>
  </si>
  <si>
    <t>RB.B.26</t>
  </si>
  <si>
    <t xml:space="preserve"> Soil and fertility management  </t>
  </si>
  <si>
    <t xml:space="preserve"> Good maintenance of the drying yard must include : 
- herbicides are not used and
- cracks are repaired/filled.  </t>
  </si>
  <si>
    <t xml:space="preserve">Measures must include at least: 
- minimizing the risk of foreign matter (e.g. stones),
-preventing access to animals, and 
-preventing workers from walking on the drying yard without appropriate boots.
</t>
  </si>
  <si>
    <t>The natural and artificial flavors used for the processing of different flavored Rooibos:
-are approved for use in food products in the country of production and in the destination country, and 
-do not exceed allowed levels.</t>
  </si>
  <si>
    <t>Actors that manufacture half-finished, consumer, or food service products and operate in the GIP, must trace all UTZ volumes for which they have confirmed receipt and that will not be sold onwards in the GIP as UTZ certified.</t>
  </si>
  <si>
    <t>Actors that do not manufacture half-finished, consumer, or food service products and operate in the GIP, must remove all UTZ volumes for which they have confirmed receipt and that will not be sold onwards in the GIP as UTZ certified.</t>
  </si>
  <si>
    <t xml:space="preserve">RB.C.27  </t>
  </si>
  <si>
    <t xml:space="preserve">There is a policy and/or contract in place to protect the land tenure rights of workers and farm owners. </t>
  </si>
  <si>
    <t>This is in accordance with the Extension of Security of Tenure Act in South Africa.</t>
  </si>
  <si>
    <t xml:space="preserve">RB.C.30 </t>
  </si>
  <si>
    <t xml:space="preserve">RB.C.31  </t>
  </si>
  <si>
    <t xml:space="preserve">RB.C.32 </t>
  </si>
  <si>
    <t xml:space="preserve">Registration for Workman's Compensation is done. </t>
  </si>
  <si>
    <t xml:space="preserve">Water  </t>
  </si>
  <si>
    <t xml:space="preserve">RB.D.33 </t>
  </si>
  <si>
    <t>This is in accordance with the National Water Act, National Environmental Management Act.</t>
  </si>
  <si>
    <t xml:space="preserve">RB.D.34  </t>
  </si>
  <si>
    <t xml:space="preserve">There is no obstruction between the source and downstream portions of a wetland.   
This is in accordance with the National Water Act and National Environmental Management Act. </t>
  </si>
  <si>
    <t xml:space="preserve"> Wetlands are identified by a competent person.   
A competent person is knowledgeable about wetlands. Demonstration of competence includes official qualifications, and/or attendance certificates of training courses, and/or proven experience.
 This is in accordance with the National Water Act, National Environmental Management Act 
</t>
  </si>
  <si>
    <t xml:space="preserve">Protection of Nature </t>
  </si>
  <si>
    <t xml:space="preserve">RB.D.36  </t>
  </si>
  <si>
    <t xml:space="preserve">Authorization is obtained from all relevant authorities, prior to clearing any natural vegetation.  </t>
  </si>
  <si>
    <t xml:space="preserve"> This is in accordance with the National Environmental Management Act, Conservation of Agricultural Resources Act </t>
  </si>
  <si>
    <t xml:space="preserve">RB.D.37 </t>
  </si>
  <si>
    <t xml:space="preserve">For all new planting, the producer follows national and local regulations regarding plant species.  
Alien invasive species include non-native species to a particular ecosystem , and whose introduction may cause harm to the ecosystem.
This is in accordance with the Conversation of Agricultural Resources Act. </t>
  </si>
  <si>
    <t>RB.D.39</t>
  </si>
  <si>
    <t>Where possible, biological corridors are established, protected or rehabilitated, and biological corridors are retained when new fields are developed.</t>
  </si>
  <si>
    <t>Veld fire control</t>
  </si>
  <si>
    <t>RB.D.40</t>
  </si>
  <si>
    <t xml:space="preserve"> The management plan includes: 
- preparation, positioning, and types of fire breaks, and
- firefighting equipment and training.  
This is in accordance with the National Veld and Forest Fire Act. </t>
  </si>
  <si>
    <t xml:space="preserve">RB.D.41  </t>
  </si>
  <si>
    <t xml:space="preserve">This is in accordance with the National Veld and Forest Fire Act. </t>
  </si>
  <si>
    <t xml:space="preserve">Wild Rooibos  </t>
  </si>
  <si>
    <t xml:space="preserve">RB.D.42  </t>
  </si>
  <si>
    <t xml:space="preserve">Areas where Wild Rooibos populations are found on the farm are identified on a map.  </t>
  </si>
  <si>
    <t xml:space="preserve">RB.D.43 </t>
  </si>
  <si>
    <t>Wild Rooibos populations are not removed or degraded.</t>
  </si>
  <si>
    <t>RB.D.44</t>
  </si>
  <si>
    <t xml:space="preserve"> RB.D.45 </t>
  </si>
  <si>
    <t xml:space="preserve">Measures are in place to maintain and test the efficiency of energy use in the hot air generation system of the dryers in secondary processing.
There is adequate suction of air over the radiators when boiler/radiator systems  are used. </t>
  </si>
  <si>
    <t>CODE OF CONDUCT - CHECKLIST HAZELNUT MODULE - VERSION 0.9.</t>
  </si>
  <si>
    <t>When tea is claimed as UTZ certified, the producer/producer group and first buyer must agree upon a procedure for payment (covering amount and timing) of the UTZ Premium to be paid to the producer/producer group. This also applies when the tea is claimed as UTZ certified at a later stage in the supply chain. The UTZ premium is net of any deductions for repayment of pre-financed goods or services.</t>
  </si>
  <si>
    <t xml:space="preserve">There is a system in place that ensures that each lot of consumer-end product to be sold complies with the latest version of the UTZ Labeling and Trademark Policy. </t>
  </si>
  <si>
    <t xml:space="preserve">An updated list of all consumer-end products sold with the UTZ logo, which can be indicated either by name, Stock Keeping Unit (SKU) or grouping of products and SKUs, is kept. 
Prior to print, there is a valid label approval for all consumer-end products sold with the UTZ logo. </t>
  </si>
  <si>
    <t xml:space="preserve">Records are kept up-to-date in the GIP.
The member performs the stock activity trace in GIP when:
- processed Rooibos or processed green Rooibos is packaged and sold as a consumer-end product (with or without an UTZ certified claim); 
- processed Rooibos or processed green Rooibos is manufactured into Rooibos extract, liquor, or any other Rooibos-based product. 
Tracing triggers the generation of an invoice for the UTZ program fee.
</t>
  </si>
  <si>
    <t xml:space="preserve">Captivity is considered any condition of confinement that limits the movement of animals in their natural habitat (e.g. by caging or fencing).
Processing animal coffee means using the interference of animals with coffee to modify the quality of the coffee (e.g. by forcing or allowing animals to eat coffee beans and extracting the coffee beans from the faeces).
NB: Members holding a valid certificate at the time of the release of the 1.1 version of the Code of Conduct (1st of July 2015), can implement a phase-out plan of maximum 3 years to comply with this control point. The phase-out plan must be approved by UTZ. Members interested should contact UTZ to request the details and conditions before 1 January 2016 at membersupport@utz.org 
</t>
  </si>
  <si>
    <t>Shade distribution program availabe</t>
  </si>
  <si>
    <t>Quality control documents by QCCL of COCOBOD</t>
  </si>
</sst>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0"/>
      <name val="Corbel"/>
      <family val="2"/>
    </font>
    <font>
      <sz val="9.4"/>
      <color rgb="FFFF0000"/>
      <name val="Calibri"/>
      <family val="2"/>
      <scheme val="minor"/>
    </font>
    <font>
      <sz val="10"/>
      <name val="Arial"/>
      <family val="2"/>
    </font>
    <font>
      <sz val="11"/>
      <name val="Calibri"/>
      <family val="2"/>
    </font>
    <font>
      <b/>
      <sz val="11"/>
      <color theme="1"/>
      <name val="Calibri"/>
      <family val="2"/>
      <scheme val="minor"/>
    </font>
    <font>
      <b/>
      <sz val="11"/>
      <color theme="0"/>
      <name val="Corbel"/>
      <family val="2"/>
    </font>
    <font>
      <sz val="11"/>
      <name val="Corbel"/>
      <family val="2"/>
    </font>
    <font>
      <sz val="11"/>
      <name val="Calibri"/>
      <family val="2"/>
      <scheme val="minor"/>
    </font>
    <font>
      <sz val="11"/>
      <color theme="0"/>
      <name val="Corbel"/>
      <family val="2"/>
    </font>
    <font>
      <sz val="12"/>
      <color theme="0"/>
      <name val="Calibri"/>
      <family val="2"/>
      <charset val="136"/>
      <scheme val="minor"/>
    </font>
    <font>
      <sz val="12"/>
      <name val="Calibri"/>
      <family val="2"/>
      <scheme val="minor"/>
    </font>
    <font>
      <b/>
      <sz val="12"/>
      <color rgb="FF8E002B"/>
      <name val="Calibri"/>
      <family val="2"/>
      <scheme val="minor"/>
    </font>
    <font>
      <b/>
      <sz val="9"/>
      <color rgb="FFFF0000"/>
      <name val="Corbel"/>
      <family val="2"/>
    </font>
    <font>
      <b/>
      <sz val="9"/>
      <color rgb="FF8E002B"/>
      <name val="Corbel"/>
      <family val="2"/>
    </font>
    <font>
      <sz val="9"/>
      <color theme="1"/>
      <name val="Corbel"/>
      <family val="2"/>
    </font>
    <font>
      <sz val="10"/>
      <color indexed="8"/>
      <name val="Calibri"/>
      <family val="2"/>
      <scheme val="minor"/>
    </font>
    <font>
      <b/>
      <sz val="11"/>
      <color rgb="FF8E002B"/>
      <name val="Calibri"/>
      <family val="2"/>
      <scheme val="minor"/>
    </font>
    <font>
      <sz val="12"/>
      <name val="Calibri"/>
      <family val="2"/>
      <charset val="136"/>
      <scheme val="minor"/>
    </font>
    <font>
      <sz val="12"/>
      <color theme="0"/>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8E002B"/>
        <bgColor indexed="64"/>
      </patternFill>
    </fill>
    <fill>
      <patternFill patternType="solid">
        <fgColor rgb="FFF4901E"/>
        <bgColor indexed="64"/>
      </patternFill>
    </fill>
    <fill>
      <patternFill patternType="solid">
        <fgColor rgb="FFFFC000"/>
        <bgColor indexed="64"/>
      </patternFill>
    </fill>
    <fill>
      <patternFill patternType="solid">
        <fgColor theme="0" tint="-0.249977111117893"/>
        <bgColor indexed="64"/>
      </patternFill>
    </fill>
    <fill>
      <patternFill patternType="solid">
        <fgColor rgb="FFCBE8E5"/>
        <bgColor indexed="64"/>
      </patternFill>
    </fill>
    <fill>
      <patternFill patternType="solid">
        <fgColor theme="0" tint="-0.14999847407452621"/>
        <bgColor indexed="64"/>
      </patternFill>
    </fill>
    <fill>
      <patternFill patternType="solid">
        <fgColor rgb="FF225B6B"/>
        <bgColor indexed="64"/>
      </patternFill>
    </fill>
  </fills>
  <borders count="1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indexed="64"/>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indexed="64"/>
      </left>
      <right/>
      <top/>
      <bottom/>
      <diagonal/>
    </border>
    <border>
      <left style="thin">
        <color indexed="64"/>
      </left>
      <right style="thin">
        <color auto="1"/>
      </right>
      <top/>
      <bottom/>
      <diagonal/>
    </border>
    <border>
      <left style="thin">
        <color indexed="64"/>
      </left>
      <right/>
      <top/>
      <bottom style="thin">
        <color indexed="64"/>
      </bottom>
      <diagonal/>
    </border>
    <border>
      <left style="thin">
        <color indexed="64"/>
      </left>
      <right style="thin">
        <color auto="1"/>
      </right>
      <top/>
      <bottom style="thin">
        <color auto="1"/>
      </bottom>
      <diagonal/>
    </border>
  </borders>
  <cellStyleXfs count="2">
    <xf numFmtId="0" fontId="0" fillId="0" borderId="0"/>
    <xf numFmtId="0" fontId="7" fillId="0" borderId="0"/>
  </cellStyleXfs>
  <cellXfs count="155">
    <xf numFmtId="0" fontId="0" fillId="0" borderId="0" xfId="0"/>
    <xf numFmtId="0" fontId="5" fillId="3" borderId="1" xfId="0" applyFont="1" applyFill="1" applyBorder="1" applyAlignment="1">
      <alignment horizontal="center" vertical="center" textRotation="90" wrapText="1"/>
    </xf>
    <xf numFmtId="0" fontId="10" fillId="3" borderId="1" xfId="0" applyFont="1" applyFill="1" applyBorder="1" applyAlignment="1">
      <alignment horizontal="center" vertical="center" wrapText="1"/>
    </xf>
    <xf numFmtId="0" fontId="4" fillId="0" borderId="0" xfId="0" applyFont="1"/>
    <xf numFmtId="0" fontId="11" fillId="0" borderId="0" xfId="0" applyFont="1" applyFill="1" applyAlignment="1">
      <alignment vertical="center" wrapText="1"/>
    </xf>
    <xf numFmtId="0" fontId="11" fillId="2" borderId="0" xfId="0" applyFont="1" applyFill="1" applyAlignment="1">
      <alignment vertical="center" wrapText="1"/>
    </xf>
    <xf numFmtId="0" fontId="11" fillId="0" borderId="1" xfId="0" applyNumberFormat="1" applyFont="1" applyFill="1" applyBorder="1" applyAlignment="1" applyProtection="1">
      <alignment vertical="center" wrapText="1"/>
    </xf>
    <xf numFmtId="0" fontId="11" fillId="0" borderId="1" xfId="0" applyNumberFormat="1" applyFont="1" applyFill="1" applyBorder="1" applyAlignment="1" applyProtection="1">
      <alignment horizontal="left" vertical="top" wrapText="1"/>
    </xf>
    <xf numFmtId="0" fontId="11" fillId="0" borderId="1" xfId="0" applyNumberFormat="1" applyFont="1" applyFill="1" applyBorder="1" applyAlignment="1" applyProtection="1">
      <alignment horizontal="center" vertical="center" wrapText="1"/>
    </xf>
    <xf numFmtId="0" fontId="11" fillId="0" borderId="1" xfId="0" applyFont="1" applyFill="1" applyBorder="1" applyAlignment="1">
      <alignment vertical="center" wrapText="1"/>
    </xf>
    <xf numFmtId="0" fontId="11" fillId="2" borderId="1" xfId="0" applyFont="1" applyFill="1" applyBorder="1" applyAlignment="1">
      <alignment horizontal="left" vertical="top" wrapText="1"/>
    </xf>
    <xf numFmtId="0" fontId="11" fillId="2" borderId="1" xfId="0" applyFont="1" applyFill="1" applyBorder="1" applyAlignment="1">
      <alignment vertical="center" wrapText="1"/>
    </xf>
    <xf numFmtId="0" fontId="11" fillId="0" borderId="0" xfId="0" applyFont="1" applyFill="1" applyAlignment="1">
      <alignment vertical="center"/>
    </xf>
    <xf numFmtId="0" fontId="11" fillId="0" borderId="0" xfId="0" applyFont="1" applyFill="1" applyAlignment="1">
      <alignment horizontal="left" vertical="top" wrapText="1"/>
    </xf>
    <xf numFmtId="0" fontId="11" fillId="0" borderId="0" xfId="0" applyFont="1" applyFill="1" applyAlignment="1">
      <alignment horizontal="center" vertical="center" wrapText="1"/>
    </xf>
    <xf numFmtId="0" fontId="11" fillId="2" borderId="0" xfId="0" applyFont="1" applyFill="1" applyAlignment="1">
      <alignment vertical="center"/>
    </xf>
    <xf numFmtId="0" fontId="11" fillId="2" borderId="0" xfId="0" applyFont="1" applyFill="1" applyAlignment="1">
      <alignment horizontal="left" vertical="top" wrapText="1"/>
    </xf>
    <xf numFmtId="0" fontId="11" fillId="2" borderId="0" xfId="0" applyFont="1" applyFill="1" applyAlignment="1">
      <alignment horizontal="center" vertical="center" wrapText="1"/>
    </xf>
    <xf numFmtId="0" fontId="10" fillId="3" borderId="1" xfId="0" applyFont="1" applyFill="1" applyBorder="1" applyAlignment="1">
      <alignment horizontal="center" vertical="center"/>
    </xf>
    <xf numFmtId="0" fontId="10" fillId="3" borderId="1" xfId="0" applyFont="1" applyFill="1" applyBorder="1" applyAlignment="1">
      <alignment horizontal="center" vertical="center" textRotation="90"/>
    </xf>
    <xf numFmtId="0" fontId="11" fillId="4" borderId="5" xfId="0" applyFont="1" applyFill="1" applyBorder="1" applyAlignment="1" applyProtection="1">
      <alignment vertical="center"/>
      <protection locked="0"/>
    </xf>
    <xf numFmtId="0" fontId="11" fillId="4" borderId="5" xfId="0" applyFont="1" applyFill="1" applyBorder="1" applyAlignment="1" applyProtection="1">
      <alignment horizontal="center" vertical="center"/>
      <protection locked="0"/>
    </xf>
    <xf numFmtId="0" fontId="11" fillId="0" borderId="1"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0" borderId="0" xfId="0" applyFont="1" applyFill="1" applyAlignment="1">
      <alignment horizontal="center" vertical="center"/>
    </xf>
    <xf numFmtId="0" fontId="11" fillId="2" borderId="0" xfId="0" applyFont="1" applyFill="1" applyAlignment="1">
      <alignment horizontal="center" vertical="center"/>
    </xf>
    <xf numFmtId="0" fontId="14" fillId="3" borderId="0" xfId="0" applyFont="1" applyFill="1" applyBorder="1"/>
    <xf numFmtId="0" fontId="12" fillId="8" borderId="0" xfId="0" applyFont="1" applyFill="1" applyBorder="1" applyAlignment="1">
      <alignment horizontal="left" vertical="center" wrapText="1"/>
    </xf>
    <xf numFmtId="0" fontId="12" fillId="8" borderId="0" xfId="0" applyFont="1" applyFill="1" applyBorder="1" applyAlignment="1">
      <alignment horizontal="center" vertical="center"/>
    </xf>
    <xf numFmtId="0" fontId="15" fillId="8" borderId="0" xfId="0" applyFont="1" applyFill="1" applyBorder="1" applyAlignment="1">
      <alignment horizontal="center" vertical="center"/>
    </xf>
    <xf numFmtId="0" fontId="7" fillId="0" borderId="0" xfId="1"/>
    <xf numFmtId="0" fontId="11" fillId="7" borderId="6"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 xfId="0" applyFont="1" applyFill="1" applyBorder="1" applyAlignment="1">
      <alignment horizontal="center" vertical="center" textRotation="90" wrapText="1"/>
    </xf>
    <xf numFmtId="0" fontId="11" fillId="0" borderId="1" xfId="0" applyFont="1" applyFill="1" applyBorder="1" applyAlignment="1">
      <alignment horizontal="left" vertical="top" wrapText="1"/>
    </xf>
    <xf numFmtId="0" fontId="10" fillId="3" borderId="11" xfId="0" applyFont="1" applyFill="1" applyBorder="1" applyAlignment="1">
      <alignment horizontal="center" vertical="center"/>
    </xf>
    <xf numFmtId="0" fontId="10" fillId="3" borderId="11" xfId="0" applyFont="1" applyFill="1" applyBorder="1" applyAlignment="1">
      <alignment horizontal="center" vertical="center" wrapText="1"/>
    </xf>
    <xf numFmtId="0" fontId="5" fillId="3" borderId="11" xfId="0" applyFont="1" applyFill="1" applyBorder="1" applyAlignment="1">
      <alignment horizontal="center" vertical="center" textRotation="90" wrapText="1"/>
    </xf>
    <xf numFmtId="0" fontId="10" fillId="3" borderId="11" xfId="0" applyFont="1" applyFill="1" applyBorder="1" applyAlignment="1">
      <alignment horizontal="center" vertical="center" textRotation="90"/>
    </xf>
    <xf numFmtId="0" fontId="10" fillId="3" borderId="9" xfId="0" applyFont="1" applyFill="1" applyBorder="1" applyAlignment="1">
      <alignment horizontal="center" vertical="center" wrapText="1"/>
    </xf>
    <xf numFmtId="0" fontId="0" fillId="2" borderId="0" xfId="0" applyFill="1" applyBorder="1" applyAlignment="1">
      <alignment horizontal="left" vertical="top"/>
    </xf>
    <xf numFmtId="0" fontId="0" fillId="8" borderId="5" xfId="0" applyFill="1" applyBorder="1"/>
    <xf numFmtId="0" fontId="0" fillId="8" borderId="5" xfId="0" applyFill="1" applyBorder="1" applyAlignment="1"/>
    <xf numFmtId="0" fontId="0" fillId="8" borderId="5" xfId="0" applyFill="1" applyBorder="1" applyAlignment="1">
      <alignment horizontal="center"/>
    </xf>
    <xf numFmtId="0" fontId="0" fillId="2" borderId="5" xfId="0" applyFill="1" applyBorder="1" applyAlignment="1">
      <alignment horizontal="left" vertical="top"/>
    </xf>
    <xf numFmtId="0" fontId="0" fillId="8" borderId="0" xfId="0" applyFill="1" applyBorder="1" applyAlignment="1">
      <alignment horizontal="center"/>
    </xf>
    <xf numFmtId="0" fontId="16" fillId="2" borderId="0" xfId="0" applyFont="1" applyFill="1" applyBorder="1" applyAlignment="1">
      <alignment horizontal="left" vertical="top"/>
    </xf>
    <xf numFmtId="0" fontId="11" fillId="4" borderId="5" xfId="0" applyFont="1" applyFill="1" applyBorder="1" applyAlignment="1" applyProtection="1">
      <alignment horizontal="left" vertical="top"/>
      <protection locked="0"/>
    </xf>
    <xf numFmtId="0" fontId="11" fillId="5" borderId="5" xfId="0" applyFont="1" applyFill="1" applyBorder="1" applyAlignment="1" applyProtection="1">
      <alignment vertical="center"/>
      <protection locked="0"/>
    </xf>
    <xf numFmtId="0" fontId="11" fillId="5" borderId="5" xfId="0" applyFont="1" applyFill="1" applyBorder="1" applyAlignment="1" applyProtection="1">
      <alignment horizontal="center" vertical="center"/>
      <protection locked="0"/>
    </xf>
    <xf numFmtId="0" fontId="11" fillId="5" borderId="0" xfId="0" applyFont="1" applyFill="1" applyBorder="1" applyAlignment="1" applyProtection="1">
      <alignment horizontal="left" vertical="top"/>
      <protection locked="0"/>
    </xf>
    <xf numFmtId="0" fontId="11" fillId="5" borderId="7" xfId="0" applyFont="1" applyFill="1" applyBorder="1" applyAlignment="1" applyProtection="1">
      <alignment vertical="center"/>
      <protection locked="0"/>
    </xf>
    <xf numFmtId="0" fontId="11" fillId="5" borderId="7" xfId="0" applyFont="1" applyFill="1" applyBorder="1" applyAlignment="1" applyProtection="1">
      <alignment horizontal="center" vertical="center"/>
      <protection locked="0"/>
    </xf>
    <xf numFmtId="0" fontId="11" fillId="5" borderId="7" xfId="0" applyFont="1" applyFill="1" applyBorder="1" applyAlignment="1" applyProtection="1">
      <alignment horizontal="left" vertical="top"/>
      <protection locked="0"/>
    </xf>
    <xf numFmtId="0" fontId="3" fillId="0" borderId="0" xfId="0" applyFont="1"/>
    <xf numFmtId="0" fontId="10" fillId="3" borderId="11" xfId="0" applyFont="1" applyFill="1" applyBorder="1" applyAlignment="1">
      <alignment horizontal="center" vertical="center" textRotation="90" wrapText="1"/>
    </xf>
    <xf numFmtId="0" fontId="0" fillId="8" borderId="0" xfId="0" applyFill="1" applyBorder="1" applyAlignment="1">
      <alignment horizontal="center" vertical="center"/>
    </xf>
    <xf numFmtId="0" fontId="0" fillId="8" borderId="5" xfId="0" applyFill="1" applyBorder="1" applyAlignment="1">
      <alignment horizontal="center"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17" fillId="3" borderId="10" xfId="0" applyFont="1" applyFill="1" applyBorder="1" applyAlignment="1">
      <alignment horizontal="center" vertical="center" wrapText="1"/>
    </xf>
    <xf numFmtId="0" fontId="17" fillId="2" borderId="2" xfId="1" applyFont="1" applyFill="1" applyBorder="1" applyAlignment="1">
      <alignment horizontal="left" vertical="center"/>
    </xf>
    <xf numFmtId="0" fontId="18" fillId="2" borderId="10" xfId="0" applyFont="1" applyFill="1" applyBorder="1" applyAlignment="1">
      <alignment horizontal="left" vertical="top"/>
    </xf>
    <xf numFmtId="0" fontId="17" fillId="2" borderId="3" xfId="0" applyFont="1" applyFill="1" applyBorder="1" applyAlignment="1">
      <alignment horizontal="center" vertical="center" textRotation="90" wrapText="1"/>
    </xf>
    <xf numFmtId="0" fontId="17" fillId="2" borderId="3" xfId="0" applyFont="1" applyFill="1" applyBorder="1" applyAlignment="1"/>
    <xf numFmtId="0" fontId="17" fillId="2" borderId="4" xfId="0" applyFont="1" applyFill="1" applyBorder="1" applyAlignment="1"/>
    <xf numFmtId="0" fontId="19" fillId="0" borderId="0" xfId="0" applyFont="1"/>
    <xf numFmtId="0" fontId="17" fillId="3" borderId="2" xfId="0" applyFont="1" applyFill="1" applyBorder="1" applyAlignment="1">
      <alignment horizontal="center" vertical="center" wrapText="1"/>
    </xf>
    <xf numFmtId="0" fontId="17" fillId="2" borderId="10" xfId="0" applyFont="1" applyFill="1" applyBorder="1" applyAlignment="1">
      <alignment horizontal="center" vertical="center" textRotation="90" wrapText="1"/>
    </xf>
    <xf numFmtId="0" fontId="17" fillId="0" borderId="0" xfId="0" applyFont="1" applyAlignment="1"/>
    <xf numFmtId="0" fontId="17" fillId="0" borderId="0" xfId="0" applyFont="1" applyFill="1" applyAlignment="1">
      <alignment vertical="center" wrapText="1"/>
    </xf>
    <xf numFmtId="0" fontId="11" fillId="2" borderId="1" xfId="0" applyNumberFormat="1" applyFont="1" applyFill="1" applyBorder="1" applyAlignment="1" applyProtection="1">
      <alignment horizontal="left" vertical="top" wrapText="1"/>
    </xf>
    <xf numFmtId="0" fontId="11" fillId="4" borderId="4" xfId="1" applyNumberFormat="1" applyFont="1" applyFill="1" applyBorder="1" applyAlignment="1" applyProtection="1">
      <alignment horizontal="left" vertical="top"/>
      <protection locked="0"/>
    </xf>
    <xf numFmtId="0" fontId="11" fillId="4" borderId="7" xfId="0" applyFont="1" applyFill="1" applyBorder="1" applyAlignment="1" applyProtection="1">
      <alignment horizontal="left" vertical="top"/>
      <protection locked="0"/>
    </xf>
    <xf numFmtId="0" fontId="0" fillId="0" borderId="0" xfId="0" applyAlignment="1">
      <alignment horizontal="center" vertical="center"/>
    </xf>
    <xf numFmtId="0" fontId="11" fillId="0" borderId="1" xfId="0" applyNumberFormat="1" applyFont="1" applyFill="1" applyBorder="1" applyAlignment="1" applyProtection="1">
      <alignment vertical="center"/>
    </xf>
    <xf numFmtId="0" fontId="11" fillId="0" borderId="1" xfId="0" applyFont="1" applyFill="1" applyBorder="1" applyAlignment="1">
      <alignment vertical="center"/>
    </xf>
    <xf numFmtId="0" fontId="11" fillId="2" borderId="1" xfId="0" applyFont="1" applyFill="1" applyBorder="1" applyAlignment="1">
      <alignment vertical="center"/>
    </xf>
    <xf numFmtId="0" fontId="11" fillId="0" borderId="6" xfId="0" applyNumberFormat="1" applyFont="1" applyFill="1" applyBorder="1" applyAlignment="1" applyProtection="1">
      <alignment horizontal="center" vertical="center" wrapText="1"/>
    </xf>
    <xf numFmtId="0" fontId="10" fillId="9" borderId="5" xfId="0" applyFont="1" applyFill="1" applyBorder="1" applyAlignment="1" applyProtection="1">
      <alignment horizontal="left" vertical="top" wrapText="1"/>
      <protection locked="0"/>
    </xf>
    <xf numFmtId="0" fontId="13" fillId="9" borderId="5" xfId="0" applyFont="1" applyFill="1" applyBorder="1" applyAlignment="1" applyProtection="1">
      <alignment vertical="center"/>
      <protection locked="0"/>
    </xf>
    <xf numFmtId="0" fontId="13" fillId="9" borderId="5" xfId="0" applyFont="1" applyFill="1" applyBorder="1" applyAlignment="1" applyProtection="1">
      <alignment horizontal="center" vertical="center"/>
      <protection locked="0"/>
    </xf>
    <xf numFmtId="0" fontId="13" fillId="9" borderId="5" xfId="0" applyFont="1" applyFill="1" applyBorder="1" applyAlignment="1" applyProtection="1">
      <alignment horizontal="left" vertical="top"/>
      <protection locked="0"/>
    </xf>
    <xf numFmtId="0" fontId="13" fillId="3" borderId="11" xfId="0" applyNumberFormat="1" applyFont="1" applyFill="1" applyBorder="1" applyAlignment="1" applyProtection="1">
      <alignment vertical="center"/>
    </xf>
    <xf numFmtId="0" fontId="14" fillId="3" borderId="8" xfId="0" applyFont="1" applyFill="1" applyBorder="1"/>
    <xf numFmtId="0" fontId="16" fillId="2" borderId="8" xfId="0" applyFont="1" applyFill="1" applyBorder="1" applyAlignment="1">
      <alignment horizontal="left" vertical="top"/>
    </xf>
    <xf numFmtId="0" fontId="0" fillId="8" borderId="12" xfId="0" applyFill="1" applyBorder="1"/>
    <xf numFmtId="0" fontId="0" fillId="8" borderId="0" xfId="0" applyFill="1" applyBorder="1"/>
    <xf numFmtId="0" fontId="13" fillId="3" borderId="13" xfId="0" applyNumberFormat="1" applyFont="1" applyFill="1" applyBorder="1" applyAlignment="1" applyProtection="1">
      <alignment vertical="center"/>
    </xf>
    <xf numFmtId="0" fontId="13" fillId="3" borderId="12" xfId="0" applyNumberFormat="1" applyFont="1" applyFill="1" applyBorder="1" applyAlignment="1" applyProtection="1">
      <alignment vertical="center"/>
    </xf>
    <xf numFmtId="0" fontId="12" fillId="8" borderId="12" xfId="0" applyFont="1" applyFill="1" applyBorder="1" applyAlignment="1">
      <alignment horizontal="left" vertical="center"/>
    </xf>
    <xf numFmtId="0" fontId="0" fillId="8" borderId="0" xfId="0" applyFill="1" applyBorder="1" applyAlignment="1"/>
    <xf numFmtId="0" fontId="0" fillId="8" borderId="14" xfId="0" applyFill="1" applyBorder="1"/>
    <xf numFmtId="0" fontId="11" fillId="5" borderId="5" xfId="0" applyFont="1" applyFill="1" applyBorder="1" applyAlignment="1" applyProtection="1">
      <alignment horizontal="left" vertical="top"/>
      <protection locked="0"/>
    </xf>
    <xf numFmtId="0" fontId="11" fillId="0" borderId="1" xfId="0" applyFont="1" applyFill="1" applyBorder="1" applyAlignment="1">
      <alignment horizontal="center" vertical="center"/>
    </xf>
    <xf numFmtId="0" fontId="11" fillId="7" borderId="1" xfId="0" applyFont="1" applyFill="1" applyBorder="1" applyAlignment="1">
      <alignment horizontal="center" vertical="center"/>
    </xf>
    <xf numFmtId="0" fontId="11" fillId="2" borderId="1" xfId="0" applyFont="1" applyFill="1" applyBorder="1" applyAlignment="1">
      <alignment horizontal="center" vertical="center"/>
    </xf>
    <xf numFmtId="0" fontId="11" fillId="7" borderId="6" xfId="0" applyFont="1" applyFill="1" applyBorder="1" applyAlignment="1">
      <alignment horizontal="center" vertical="center"/>
    </xf>
    <xf numFmtId="0" fontId="17" fillId="9" borderId="4" xfId="1" applyNumberFormat="1" applyFont="1" applyFill="1" applyBorder="1" applyAlignment="1" applyProtection="1">
      <alignment horizontal="left" vertical="center"/>
      <protection locked="0"/>
    </xf>
    <xf numFmtId="0" fontId="17" fillId="4" borderId="4" xfId="1" applyNumberFormat="1" applyFont="1" applyFill="1" applyBorder="1" applyAlignment="1" applyProtection="1">
      <alignment horizontal="left" vertical="center"/>
      <protection locked="0"/>
    </xf>
    <xf numFmtId="0" fontId="17" fillId="2" borderId="2" xfId="0" applyFont="1" applyFill="1" applyBorder="1" applyAlignment="1">
      <alignment vertical="center"/>
    </xf>
    <xf numFmtId="0" fontId="17" fillId="5" borderId="4" xfId="1" applyNumberFormat="1" applyFont="1" applyFill="1" applyBorder="1" applyAlignment="1" applyProtection="1">
      <alignment horizontal="left" vertical="center"/>
      <protection locked="0"/>
    </xf>
    <xf numFmtId="0" fontId="17" fillId="2" borderId="10" xfId="0" applyFont="1" applyFill="1" applyBorder="1" applyAlignment="1">
      <alignment horizontal="left" vertical="center"/>
    </xf>
    <xf numFmtId="0" fontId="17" fillId="2" borderId="3" xfId="0" applyFont="1" applyFill="1" applyBorder="1" applyAlignment="1">
      <alignment vertical="center"/>
    </xf>
    <xf numFmtId="0" fontId="17" fillId="2" borderId="4" xfId="0" applyFont="1" applyFill="1" applyBorder="1" applyAlignment="1">
      <alignment vertical="center"/>
    </xf>
    <xf numFmtId="0" fontId="17" fillId="0" borderId="0" xfId="0" applyFont="1" applyAlignment="1">
      <alignment vertical="center"/>
    </xf>
    <xf numFmtId="0" fontId="0" fillId="0" borderId="0" xfId="0" applyAlignment="1">
      <alignment horizontal="left" vertical="top"/>
    </xf>
    <xf numFmtId="0" fontId="8" fillId="2" borderId="6" xfId="1" applyFont="1" applyFill="1" applyBorder="1" applyAlignment="1">
      <alignment horizontal="left" vertical="top" wrapText="1"/>
    </xf>
    <xf numFmtId="0" fontId="8" fillId="2" borderId="9" xfId="1" applyFont="1" applyFill="1" applyBorder="1" applyAlignment="1">
      <alignment horizontal="left" vertical="top" wrapText="1"/>
    </xf>
    <xf numFmtId="0" fontId="11" fillId="2" borderId="6" xfId="0" applyFont="1" applyFill="1" applyBorder="1" applyAlignment="1">
      <alignment horizontal="left" vertical="top" wrapText="1"/>
    </xf>
    <xf numFmtId="0" fontId="3" fillId="0" borderId="0" xfId="0" applyFont="1" applyAlignment="1">
      <alignment horizontal="left" vertical="top"/>
    </xf>
    <xf numFmtId="0" fontId="11" fillId="0" borderId="7" xfId="0" applyFont="1" applyFill="1" applyBorder="1" applyAlignment="1">
      <alignment horizontal="left" vertical="top" wrapText="1"/>
    </xf>
    <xf numFmtId="0" fontId="11" fillId="2" borderId="7" xfId="0" applyFont="1" applyFill="1" applyBorder="1" applyAlignment="1">
      <alignment horizontal="left" vertical="top" wrapText="1"/>
    </xf>
    <xf numFmtId="0" fontId="21" fillId="2" borderId="0" xfId="0" applyFont="1" applyFill="1" applyBorder="1" applyAlignment="1">
      <alignment horizontal="left" vertical="top"/>
    </xf>
    <xf numFmtId="0" fontId="2" fillId="2" borderId="0" xfId="0" applyFont="1" applyFill="1" applyBorder="1" applyAlignment="1">
      <alignment horizontal="left" vertical="top"/>
    </xf>
    <xf numFmtId="0" fontId="2" fillId="2" borderId="5" xfId="0" applyFont="1" applyFill="1" applyBorder="1" applyAlignment="1">
      <alignment horizontal="left" vertical="top"/>
    </xf>
    <xf numFmtId="0" fontId="2" fillId="0" borderId="0" xfId="0" applyFont="1" applyAlignment="1">
      <alignment horizontal="left" vertical="top"/>
    </xf>
    <xf numFmtId="0" fontId="17" fillId="9" borderId="4" xfId="1" applyNumberFormat="1" applyFont="1" applyFill="1" applyBorder="1" applyAlignment="1" applyProtection="1">
      <alignment horizontal="center" vertical="center"/>
      <protection locked="0"/>
    </xf>
    <xf numFmtId="0" fontId="17" fillId="4" borderId="4" xfId="1" applyNumberFormat="1" applyFont="1" applyFill="1" applyBorder="1" applyAlignment="1" applyProtection="1">
      <alignment horizontal="center" vertical="center"/>
      <protection locked="0"/>
    </xf>
    <xf numFmtId="0" fontId="17" fillId="2" borderId="2" xfId="0" applyFont="1" applyFill="1" applyBorder="1" applyAlignment="1">
      <alignment horizontal="center" vertical="center"/>
    </xf>
    <xf numFmtId="0" fontId="17" fillId="5" borderId="2" xfId="1" applyFont="1" applyFill="1" applyBorder="1" applyAlignment="1">
      <alignment horizontal="center" vertical="center"/>
    </xf>
    <xf numFmtId="0" fontId="17" fillId="2" borderId="10"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4" xfId="0" applyFont="1" applyFill="1" applyBorder="1" applyAlignment="1">
      <alignment horizontal="center" vertical="center"/>
    </xf>
    <xf numFmtId="0" fontId="17" fillId="0" borderId="0" xfId="0" applyFont="1" applyAlignment="1">
      <alignment horizontal="center" vertical="center"/>
    </xf>
    <xf numFmtId="0" fontId="11" fillId="4" borderId="4" xfId="1" applyNumberFormat="1" applyFont="1" applyFill="1" applyBorder="1" applyAlignment="1" applyProtection="1">
      <alignment horizontal="center" vertical="center"/>
      <protection locked="0"/>
    </xf>
    <xf numFmtId="0" fontId="17" fillId="0" borderId="2" xfId="0" applyFont="1" applyBorder="1" applyAlignment="1">
      <alignment horizontal="center" vertical="center"/>
    </xf>
    <xf numFmtId="0" fontId="9" fillId="6" borderId="9" xfId="0" applyFont="1" applyFill="1" applyBorder="1" applyAlignment="1">
      <alignment horizontal="left" vertical="center"/>
    </xf>
    <xf numFmtId="0" fontId="9" fillId="6" borderId="8" xfId="0" applyFont="1" applyFill="1" applyBorder="1" applyAlignment="1">
      <alignment horizontal="center" vertical="center"/>
    </xf>
    <xf numFmtId="0" fontId="9" fillId="6" borderId="7" xfId="0" applyFont="1" applyFill="1" applyBorder="1" applyAlignment="1">
      <alignment horizontal="left" vertical="top"/>
    </xf>
    <xf numFmtId="0" fontId="17" fillId="6" borderId="2" xfId="0" applyFont="1" applyFill="1" applyBorder="1" applyAlignment="1">
      <alignment horizontal="center" vertical="center"/>
    </xf>
    <xf numFmtId="0" fontId="10" fillId="9" borderId="6" xfId="0" applyFont="1" applyFill="1" applyBorder="1" applyAlignment="1" applyProtection="1">
      <alignment vertical="center"/>
      <protection locked="0"/>
    </xf>
    <xf numFmtId="0" fontId="11" fillId="4" borderId="15" xfId="0" applyFont="1" applyFill="1" applyBorder="1" applyAlignment="1" applyProtection="1">
      <alignment vertical="center"/>
      <protection locked="0"/>
    </xf>
    <xf numFmtId="0" fontId="23" fillId="2" borderId="1" xfId="0" applyFont="1" applyFill="1" applyBorder="1" applyAlignment="1">
      <alignment horizontal="center"/>
    </xf>
    <xf numFmtId="0" fontId="14" fillId="2" borderId="1" xfId="0" applyFont="1" applyFill="1" applyBorder="1" applyAlignment="1">
      <alignment horizontal="center"/>
    </xf>
    <xf numFmtId="0" fontId="22" fillId="8" borderId="1" xfId="0" applyFont="1" applyFill="1" applyBorder="1" applyAlignment="1">
      <alignment horizontal="center"/>
    </xf>
    <xf numFmtId="0" fontId="11" fillId="5" borderId="1" xfId="0" applyFont="1" applyFill="1" applyBorder="1" applyAlignment="1" applyProtection="1">
      <alignment vertical="center"/>
      <protection locked="0"/>
    </xf>
    <xf numFmtId="0" fontId="11" fillId="5" borderId="15" xfId="0" applyFont="1" applyFill="1" applyBorder="1" applyAlignment="1" applyProtection="1">
      <alignment vertical="center"/>
      <protection locked="0"/>
    </xf>
    <xf numFmtId="0" fontId="10" fillId="4" borderId="5"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5" xfId="0" applyFont="1" applyFill="1" applyBorder="1" applyAlignment="1" applyProtection="1">
      <alignment horizontal="left" vertical="top" wrapText="1"/>
      <protection locked="0"/>
    </xf>
    <xf numFmtId="0" fontId="13" fillId="9" borderId="5" xfId="0" applyFont="1" applyFill="1" applyBorder="1" applyAlignment="1" applyProtection="1">
      <alignment horizontal="left" vertical="top" wrapText="1"/>
      <protection locked="0"/>
    </xf>
    <xf numFmtId="0" fontId="11" fillId="4" borderId="5" xfId="0" applyFont="1" applyFill="1" applyBorder="1" applyAlignment="1" applyProtection="1">
      <alignment horizontal="left" vertical="top" wrapText="1"/>
      <protection locked="0"/>
    </xf>
    <xf numFmtId="0" fontId="0" fillId="8" borderId="0" xfId="0" applyFont="1" applyFill="1" applyBorder="1"/>
    <xf numFmtId="0" fontId="12" fillId="8" borderId="0" xfId="0" applyFont="1" applyFill="1" applyBorder="1" applyAlignment="1">
      <alignment horizontal="left" vertical="top" wrapText="1"/>
    </xf>
    <xf numFmtId="0" fontId="0" fillId="8" borderId="5" xfId="0" applyFont="1" applyFill="1" applyBorder="1"/>
    <xf numFmtId="0" fontId="14" fillId="2" borderId="11" xfId="0" applyFont="1" applyFill="1" applyBorder="1" applyAlignment="1">
      <alignment horizontal="center"/>
    </xf>
    <xf numFmtId="0" fontId="14" fillId="3" borderId="0" xfId="0" applyFont="1" applyFill="1" applyBorder="1" applyAlignment="1">
      <alignment horizontal="center"/>
    </xf>
    <xf numFmtId="0" fontId="0" fillId="0" borderId="0" xfId="0" applyFont="1"/>
    <xf numFmtId="0" fontId="23" fillId="2" borderId="11" xfId="0" applyFont="1" applyFill="1" applyBorder="1" applyAlignment="1">
      <alignment horizontal="center"/>
    </xf>
    <xf numFmtId="0" fontId="11" fillId="5" borderId="7" xfId="0" applyFont="1" applyFill="1" applyBorder="1" applyAlignment="1" applyProtection="1">
      <alignment horizontal="left" vertical="top" wrapText="1"/>
      <protection locked="0"/>
    </xf>
    <xf numFmtId="0" fontId="1" fillId="0" borderId="0" xfId="0" applyFont="1"/>
    <xf numFmtId="0" fontId="11" fillId="5" borderId="5" xfId="0" applyFont="1" applyFill="1" applyBorder="1" applyAlignment="1" applyProtection="1">
      <alignment horizontal="left" vertical="top" wrapText="1"/>
      <protection locked="0"/>
    </xf>
  </cellXfs>
  <cellStyles count="2">
    <cellStyle name="Normal" xfId="0" builtinId="0"/>
    <cellStyle name="Normal_SR Questionaire excel" xfId="1"/>
  </cellStyles>
  <dxfs count="51">
    <dxf>
      <font>
        <b/>
        <i val="0"/>
        <strike val="0"/>
        <color auto="1"/>
      </font>
    </dxf>
    <dxf>
      <font>
        <color theme="0"/>
      </font>
      <fill>
        <patternFill>
          <bgColor rgb="FF8E002B"/>
        </patternFill>
      </fill>
      <border>
        <left/>
        <right/>
        <top/>
        <bottom/>
      </border>
    </dxf>
    <dxf>
      <font>
        <color auto="1"/>
      </font>
      <fill>
        <patternFill>
          <bgColor theme="0" tint="-0.14996795556505021"/>
        </patternFill>
      </fill>
      <border>
        <left/>
        <right/>
        <top/>
        <bottom/>
      </border>
    </dxf>
    <dxf>
      <font>
        <color auto="1"/>
      </font>
      <fill>
        <patternFill>
          <bgColor rgb="FF84B154"/>
        </patternFill>
      </fill>
      <border>
        <left/>
        <right/>
        <top/>
        <bottom/>
      </border>
    </dxf>
    <dxf>
      <font>
        <b/>
        <i val="0"/>
        <color theme="1" tint="0.499984740745262"/>
      </font>
    </dxf>
    <dxf>
      <font>
        <b/>
        <i val="0"/>
        <color rgb="FFD2310B"/>
      </font>
    </dxf>
    <dxf>
      <font>
        <b/>
        <i val="0"/>
        <color rgb="FF84B154"/>
      </font>
    </dxf>
    <dxf>
      <fill>
        <patternFill>
          <bgColor theme="0" tint="-0.24994659260841701"/>
        </patternFill>
      </fill>
    </dxf>
    <dxf>
      <fill>
        <patternFill>
          <bgColor rgb="FF84B154"/>
        </patternFill>
      </fill>
    </dxf>
    <dxf>
      <fill>
        <patternFill>
          <bgColor rgb="FFD2310B"/>
        </patternFill>
      </fill>
    </dxf>
    <dxf>
      <fill>
        <patternFill>
          <bgColor rgb="FF84B154"/>
        </patternFill>
      </fill>
    </dxf>
    <dxf>
      <fill>
        <patternFill>
          <bgColor rgb="FFD2310B"/>
        </patternFill>
      </fill>
    </dxf>
    <dxf>
      <fill>
        <patternFill>
          <bgColor theme="0" tint="-0.24994659260841701"/>
        </patternFill>
      </fill>
    </dxf>
    <dxf>
      <font>
        <b/>
        <i val="0"/>
        <strike val="0"/>
        <color auto="1"/>
      </font>
    </dxf>
    <dxf>
      <font>
        <color theme="0"/>
      </font>
      <fill>
        <patternFill>
          <bgColor rgb="FF8E002B"/>
        </patternFill>
      </fill>
      <border>
        <left/>
        <right/>
        <top/>
        <bottom/>
      </border>
    </dxf>
    <dxf>
      <font>
        <color auto="1"/>
      </font>
      <fill>
        <patternFill>
          <bgColor theme="0" tint="-0.14996795556505021"/>
        </patternFill>
      </fill>
      <border>
        <left/>
        <right/>
        <top/>
        <bottom/>
      </border>
    </dxf>
    <dxf>
      <font>
        <color auto="1"/>
      </font>
      <fill>
        <patternFill>
          <bgColor rgb="FF84B154"/>
        </patternFill>
      </fill>
      <border>
        <left/>
        <right/>
        <top/>
        <bottom/>
      </border>
    </dxf>
    <dxf>
      <font>
        <b/>
        <i val="0"/>
        <color theme="1" tint="0.499984740745262"/>
      </font>
    </dxf>
    <dxf>
      <font>
        <b/>
        <i val="0"/>
        <color rgb="FF84B154"/>
      </font>
    </dxf>
    <dxf>
      <font>
        <b/>
        <i val="0"/>
        <color rgb="FFD2310B"/>
      </font>
    </dxf>
    <dxf>
      <fill>
        <patternFill>
          <bgColor rgb="FFD2310B"/>
        </patternFill>
      </fill>
    </dxf>
    <dxf>
      <fill>
        <patternFill>
          <bgColor theme="0" tint="-0.24994659260841701"/>
        </patternFill>
      </fill>
    </dxf>
    <dxf>
      <fill>
        <patternFill>
          <bgColor rgb="FF84B154"/>
        </patternFill>
      </fill>
    </dxf>
    <dxf>
      <font>
        <b/>
        <i val="0"/>
        <strike val="0"/>
        <color auto="1"/>
      </font>
    </dxf>
    <dxf>
      <font>
        <color theme="0"/>
      </font>
      <fill>
        <patternFill>
          <bgColor rgb="FF8E002B"/>
        </patternFill>
      </fill>
      <border>
        <left/>
        <right/>
        <top/>
        <bottom/>
      </border>
    </dxf>
    <dxf>
      <font>
        <color auto="1"/>
      </font>
      <fill>
        <patternFill>
          <bgColor theme="0" tint="-0.14996795556505021"/>
        </patternFill>
      </fill>
      <border>
        <left/>
        <right/>
        <top/>
        <bottom/>
      </border>
    </dxf>
    <dxf>
      <font>
        <color auto="1"/>
      </font>
      <fill>
        <patternFill>
          <bgColor rgb="FF84B154"/>
        </patternFill>
      </fill>
      <border>
        <left/>
        <right/>
        <top/>
        <bottom/>
      </border>
    </dxf>
    <dxf>
      <font>
        <b/>
        <i val="0"/>
        <strike val="0"/>
        <color theme="1" tint="0.499984740745262"/>
      </font>
    </dxf>
    <dxf>
      <font>
        <b/>
        <i val="0"/>
        <color rgb="FFD2310B"/>
      </font>
    </dxf>
    <dxf>
      <font>
        <b/>
        <i val="0"/>
        <color rgb="FF84B154"/>
      </font>
    </dxf>
    <dxf>
      <fill>
        <patternFill>
          <bgColor rgb="FF84B154"/>
        </patternFill>
      </fill>
    </dxf>
    <dxf>
      <fill>
        <patternFill>
          <bgColor rgb="FFD2310B"/>
        </patternFill>
      </fill>
    </dxf>
    <dxf>
      <fill>
        <patternFill>
          <bgColor theme="0" tint="-0.24994659260841701"/>
        </patternFill>
      </fill>
    </dxf>
    <dxf>
      <font>
        <b/>
        <i val="0"/>
        <strike val="0"/>
        <color auto="1"/>
      </font>
    </dxf>
    <dxf>
      <font>
        <color theme="0"/>
      </font>
      <fill>
        <patternFill>
          <bgColor rgb="FF8E002B"/>
        </patternFill>
      </fill>
      <border>
        <left/>
        <right/>
        <top/>
        <bottom/>
      </border>
    </dxf>
    <dxf>
      <font>
        <color auto="1"/>
      </font>
      <fill>
        <patternFill>
          <bgColor theme="0" tint="-0.14996795556505021"/>
        </patternFill>
      </fill>
      <border>
        <left/>
        <right/>
        <top/>
        <bottom/>
      </border>
    </dxf>
    <dxf>
      <font>
        <b/>
        <i val="0"/>
        <color theme="1" tint="0.499984740745262"/>
      </font>
    </dxf>
    <dxf>
      <font>
        <b/>
        <i val="0"/>
        <color rgb="FFD2310B"/>
      </font>
    </dxf>
    <dxf>
      <font>
        <b/>
        <i val="0"/>
        <color rgb="FF84B154"/>
      </font>
    </dxf>
    <dxf>
      <font>
        <color auto="1"/>
      </font>
      <fill>
        <patternFill>
          <bgColor rgb="FF84B154"/>
        </patternFill>
      </fill>
      <border>
        <left/>
        <right/>
        <top/>
        <bottom/>
      </border>
    </dxf>
    <dxf>
      <font>
        <b/>
        <i val="0"/>
        <strike val="0"/>
        <color auto="1"/>
      </font>
    </dxf>
    <dxf>
      <fill>
        <patternFill>
          <bgColor rgb="FF84B154"/>
        </patternFill>
      </fill>
    </dxf>
    <dxf>
      <fill>
        <patternFill>
          <bgColor rgb="FFD2310B"/>
        </patternFill>
      </fill>
    </dxf>
    <dxf>
      <fill>
        <patternFill>
          <bgColor theme="0" tint="-0.24994659260841701"/>
        </patternFill>
      </fill>
    </dxf>
    <dxf>
      <font>
        <b/>
        <i val="0"/>
        <strike val="0"/>
        <color auto="1"/>
      </font>
    </dxf>
    <dxf>
      <font>
        <color theme="0"/>
      </font>
      <fill>
        <patternFill>
          <bgColor rgb="FF8E002B"/>
        </patternFill>
      </fill>
      <border>
        <left/>
        <right/>
        <top/>
        <bottom/>
      </border>
    </dxf>
    <dxf>
      <font>
        <color auto="1"/>
      </font>
      <fill>
        <patternFill>
          <bgColor theme="0" tint="-0.14996795556505021"/>
        </patternFill>
      </fill>
      <border>
        <left/>
        <right/>
        <top/>
        <bottom/>
      </border>
    </dxf>
    <dxf>
      <font>
        <b/>
        <i val="0"/>
        <color rgb="FFD2310B"/>
      </font>
    </dxf>
    <dxf>
      <font>
        <b/>
        <i val="0"/>
        <color rgb="FF84B154"/>
      </font>
    </dxf>
    <dxf>
      <font>
        <b/>
        <i val="0"/>
        <color theme="1" tint="0.499984740745262"/>
      </font>
      <fill>
        <patternFill patternType="none">
          <bgColor auto="1"/>
        </patternFill>
      </fill>
    </dxf>
    <dxf>
      <font>
        <color auto="1"/>
      </font>
      <fill>
        <patternFill>
          <bgColor rgb="FF84B154"/>
        </patternFill>
      </fill>
      <border>
        <left/>
        <right/>
        <top/>
        <bottom/>
      </border>
    </dxf>
  </dxfs>
  <tableStyles count="0" defaultTableStyle="TableStyleMedium9" defaultPivotStyle="PivotStyleMedium4"/>
  <colors>
    <mruColors>
      <color rgb="FF8E002B"/>
      <color rgb="FFD2310B"/>
      <color rgb="FF84B154"/>
      <color rgb="FFCBE8E5"/>
      <color rgb="FF225B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G70"/>
  <sheetViews>
    <sheetView showGridLines="0" tabSelected="1" zoomScale="82" zoomScaleNormal="82" zoomScaleSheetLayoutView="80" workbookViewId="0">
      <pane ySplit="2" topLeftCell="A3" activePane="bottomLeft" state="frozen"/>
      <selection pane="bottomLeft" activeCell="M18" sqref="M18"/>
    </sheetView>
  </sheetViews>
  <sheetFormatPr defaultColWidth="8.875" defaultRowHeight="15"/>
  <cols>
    <col min="1" max="1" width="8.125" style="15" customWidth="1"/>
    <col min="2" max="2" width="57.375" style="16" customWidth="1"/>
    <col min="3" max="3" width="8" style="17" bestFit="1" customWidth="1"/>
    <col min="4" max="7" width="4.125" style="17" hidden="1" customWidth="1"/>
    <col min="8" max="11" width="3.875" style="26" customWidth="1"/>
    <col min="12" max="12" width="53.875" style="16" customWidth="1"/>
    <col min="13" max="13" width="30.625" style="13" customWidth="1"/>
    <col min="14" max="14" width="11.875" style="72" customWidth="1"/>
    <col min="15" max="15" width="8.875" style="4" customWidth="1"/>
    <col min="16" max="111" width="8.875" style="4"/>
    <col min="112" max="16384" width="8.875" style="5"/>
  </cols>
  <sheetData>
    <row r="1" spans="1:111" s="3" customFormat="1">
      <c r="A1" s="129" t="s">
        <v>290</v>
      </c>
      <c r="B1" s="130"/>
      <c r="C1" s="130"/>
      <c r="D1" s="130"/>
      <c r="E1" s="130"/>
      <c r="F1" s="130"/>
      <c r="G1" s="130"/>
      <c r="H1" s="130"/>
      <c r="I1" s="130"/>
      <c r="J1" s="130"/>
      <c r="K1" s="130"/>
      <c r="L1" s="130"/>
      <c r="M1" s="131"/>
      <c r="N1" s="132"/>
      <c r="O1" s="31"/>
      <c r="P1" s="31"/>
      <c r="Q1" s="31"/>
      <c r="R1" s="31"/>
    </row>
    <row r="2" spans="1:111" ht="54.75" customHeight="1">
      <c r="A2" s="18" t="s">
        <v>1</v>
      </c>
      <c r="B2" s="2" t="s">
        <v>2</v>
      </c>
      <c r="C2" s="1" t="s">
        <v>144</v>
      </c>
      <c r="D2" s="1" t="s">
        <v>146</v>
      </c>
      <c r="E2" s="1" t="s">
        <v>147</v>
      </c>
      <c r="F2" s="1" t="s">
        <v>148</v>
      </c>
      <c r="G2" s="1" t="s">
        <v>149</v>
      </c>
      <c r="H2" s="19" t="s">
        <v>4</v>
      </c>
      <c r="I2" s="19" t="s">
        <v>5</v>
      </c>
      <c r="J2" s="19" t="s">
        <v>6</v>
      </c>
      <c r="K2" s="19" t="s">
        <v>7</v>
      </c>
      <c r="L2" s="2" t="s">
        <v>3</v>
      </c>
      <c r="M2" s="34" t="s">
        <v>145</v>
      </c>
      <c r="N2" s="69"/>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row>
    <row r="3" spans="1:111" ht="15.75">
      <c r="A3" s="133" t="s">
        <v>169</v>
      </c>
      <c r="B3" s="81"/>
      <c r="C3" s="82"/>
      <c r="D3" s="82"/>
      <c r="E3" s="82"/>
      <c r="F3" s="82"/>
      <c r="G3" s="82"/>
      <c r="H3" s="83"/>
      <c r="I3" s="83"/>
      <c r="J3" s="83"/>
      <c r="K3" s="83"/>
      <c r="L3" s="143"/>
      <c r="M3" s="84"/>
      <c r="N3" s="100"/>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row>
    <row r="4" spans="1:111" ht="15.75">
      <c r="A4" s="134"/>
      <c r="B4" s="140" t="s">
        <v>13</v>
      </c>
      <c r="C4" s="20"/>
      <c r="D4" s="20"/>
      <c r="E4" s="20"/>
      <c r="F4" s="20"/>
      <c r="G4" s="20"/>
      <c r="H4" s="21"/>
      <c r="I4" s="21"/>
      <c r="J4" s="21"/>
      <c r="K4" s="21"/>
      <c r="L4" s="144" t="s">
        <v>9</v>
      </c>
      <c r="M4" s="75"/>
      <c r="N4" s="7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row>
    <row r="5" spans="1:111" ht="75">
      <c r="A5" s="6" t="s">
        <v>10</v>
      </c>
      <c r="B5" s="7" t="s">
        <v>11</v>
      </c>
      <c r="C5" s="8" t="s">
        <v>0</v>
      </c>
      <c r="D5" s="8" t="s">
        <v>150</v>
      </c>
      <c r="E5" s="8" t="s">
        <v>150</v>
      </c>
      <c r="F5" s="8" t="s">
        <v>0</v>
      </c>
      <c r="G5" s="8" t="s">
        <v>0</v>
      </c>
      <c r="H5" s="22"/>
      <c r="I5" s="22"/>
      <c r="J5" s="23"/>
      <c r="K5" s="32"/>
      <c r="L5" s="7" t="s">
        <v>12</v>
      </c>
      <c r="M5" s="109"/>
      <c r="N5" s="63" t="str">
        <f>IF(OR((H5="N/A")*AND(D5="M"),(I5="N/A")*AND(E5="M"),(J5="N/A")*AND(F5="M"),(K5="N/A")*AND(G5="M"),H5="N/C",I5="N/C",J5="N/C",K5="N/C"),IF(M5="","Please comment!",""),"")</f>
        <v/>
      </c>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row>
    <row r="6" spans="1:111" ht="15.75">
      <c r="A6" s="134"/>
      <c r="B6" s="140" t="s">
        <v>23</v>
      </c>
      <c r="C6" s="20" t="s">
        <v>9</v>
      </c>
      <c r="D6" s="20"/>
      <c r="E6" s="20"/>
      <c r="F6" s="20"/>
      <c r="G6" s="20"/>
      <c r="H6" s="21"/>
      <c r="I6" s="21"/>
      <c r="J6" s="21"/>
      <c r="K6" s="21"/>
      <c r="L6" s="144" t="s">
        <v>8</v>
      </c>
      <c r="M6" s="49"/>
      <c r="N6" s="74"/>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row>
    <row r="7" spans="1:111" ht="36" customHeight="1">
      <c r="A7" s="6" t="s">
        <v>250</v>
      </c>
      <c r="B7" s="10" t="s">
        <v>14</v>
      </c>
      <c r="C7" s="8" t="s">
        <v>16</v>
      </c>
      <c r="D7" s="8" t="s">
        <v>0</v>
      </c>
      <c r="E7" s="8" t="s">
        <v>0</v>
      </c>
      <c r="F7" s="8" t="s">
        <v>0</v>
      </c>
      <c r="G7" s="8" t="s">
        <v>0</v>
      </c>
      <c r="H7" s="23"/>
      <c r="I7" s="23"/>
      <c r="J7" s="23"/>
      <c r="K7" s="32"/>
      <c r="L7" s="7" t="s">
        <v>15</v>
      </c>
      <c r="M7" s="109"/>
      <c r="N7" s="63" t="str">
        <f t="shared" ref="N7:N19" si="0">IF(OR((H7="N/A")*AND(D7="M"),(I7="N/A")*AND(E7="M"),(J7="N/A")*AND(F7="M"),(K7="N/A")*AND(G7="M"),H7="N/C",I7="N/C",J7="N/C",K7="N/C"),IF(M7="","Please comment!",""),"")</f>
        <v/>
      </c>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row>
    <row r="8" spans="1:111" ht="44.25" customHeight="1">
      <c r="A8" s="11" t="s">
        <v>251</v>
      </c>
      <c r="B8" s="10" t="s">
        <v>17</v>
      </c>
      <c r="C8" s="8" t="s">
        <v>16</v>
      </c>
      <c r="D8" s="8" t="s">
        <v>0</v>
      </c>
      <c r="E8" s="8" t="s">
        <v>0</v>
      </c>
      <c r="F8" s="8" t="s">
        <v>0</v>
      </c>
      <c r="G8" s="8" t="s">
        <v>0</v>
      </c>
      <c r="H8" s="23"/>
      <c r="I8" s="23"/>
      <c r="J8" s="23"/>
      <c r="K8" s="32"/>
      <c r="L8" s="10" t="s">
        <v>8</v>
      </c>
      <c r="M8" s="110"/>
      <c r="N8" s="63" t="str">
        <f t="shared" si="0"/>
        <v/>
      </c>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row>
    <row r="9" spans="1:111" ht="30">
      <c r="A9" s="6" t="s">
        <v>252</v>
      </c>
      <c r="B9" s="10" t="s">
        <v>18</v>
      </c>
      <c r="C9" s="8" t="s">
        <v>16</v>
      </c>
      <c r="D9" s="8" t="s">
        <v>0</v>
      </c>
      <c r="E9" s="8" t="s">
        <v>0</v>
      </c>
      <c r="F9" s="8" t="s">
        <v>0</v>
      </c>
      <c r="G9" s="8" t="s">
        <v>0</v>
      </c>
      <c r="H9" s="23"/>
      <c r="I9" s="23"/>
      <c r="J9" s="23"/>
      <c r="K9" s="32"/>
      <c r="L9" s="7" t="s">
        <v>21</v>
      </c>
      <c r="M9" s="109"/>
      <c r="N9" s="63" t="str">
        <f t="shared" si="0"/>
        <v/>
      </c>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row>
    <row r="10" spans="1:111" ht="45">
      <c r="A10" s="6" t="s">
        <v>253</v>
      </c>
      <c r="B10" s="10" t="s">
        <v>19</v>
      </c>
      <c r="C10" s="8" t="s">
        <v>44</v>
      </c>
      <c r="D10" s="8" t="s">
        <v>0</v>
      </c>
      <c r="E10" s="8" t="s">
        <v>0</v>
      </c>
      <c r="F10" s="8" t="s">
        <v>0</v>
      </c>
      <c r="G10" s="8" t="s">
        <v>0</v>
      </c>
      <c r="H10" s="23"/>
      <c r="I10" s="23"/>
      <c r="J10" s="23"/>
      <c r="K10" s="32"/>
      <c r="L10" s="7" t="s">
        <v>22</v>
      </c>
      <c r="M10" s="109"/>
      <c r="N10" s="63" t="str">
        <f t="shared" si="0"/>
        <v/>
      </c>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s="5"/>
      <c r="DC10" s="5"/>
      <c r="DD10" s="5"/>
      <c r="DE10" s="5"/>
      <c r="DF10" s="5"/>
      <c r="DG10" s="5"/>
    </row>
    <row r="11" spans="1:111" ht="180">
      <c r="A11" s="6" t="s">
        <v>254</v>
      </c>
      <c r="B11" s="10" t="s">
        <v>20</v>
      </c>
      <c r="C11" s="8" t="s">
        <v>45</v>
      </c>
      <c r="D11" s="8" t="s">
        <v>0</v>
      </c>
      <c r="E11" s="8" t="s">
        <v>0</v>
      </c>
      <c r="F11" s="8" t="s">
        <v>0</v>
      </c>
      <c r="G11" s="8" t="s">
        <v>0</v>
      </c>
      <c r="H11" s="23"/>
      <c r="I11" s="23"/>
      <c r="J11" s="23"/>
      <c r="K11" s="32"/>
      <c r="L11" s="7" t="s">
        <v>278</v>
      </c>
      <c r="M11" s="111"/>
      <c r="N11" s="63" t="str">
        <f t="shared" si="0"/>
        <v/>
      </c>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s="5"/>
      <c r="DC11" s="5"/>
      <c r="DD11" s="5"/>
      <c r="DE11" s="5"/>
      <c r="DF11" s="5"/>
      <c r="DG11" s="5"/>
    </row>
    <row r="12" spans="1:111" ht="15.75">
      <c r="A12" s="133" t="s">
        <v>241</v>
      </c>
      <c r="B12" s="81"/>
      <c r="C12" s="82"/>
      <c r="D12" s="82"/>
      <c r="E12" s="82"/>
      <c r="F12" s="82"/>
      <c r="G12" s="82"/>
      <c r="H12" s="83"/>
      <c r="I12" s="83"/>
      <c r="J12" s="83"/>
      <c r="K12" s="83"/>
      <c r="L12" s="143"/>
      <c r="M12" s="84"/>
      <c r="N12" s="100"/>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s="5"/>
      <c r="DC12" s="5"/>
      <c r="DD12" s="5"/>
      <c r="DE12" s="5"/>
      <c r="DF12" s="5"/>
      <c r="DG12" s="5"/>
    </row>
    <row r="13" spans="1:111" ht="15.75">
      <c r="A13" s="134"/>
      <c r="B13" s="140" t="s">
        <v>279</v>
      </c>
      <c r="C13" s="20"/>
      <c r="D13" s="20"/>
      <c r="E13" s="20"/>
      <c r="F13" s="20"/>
      <c r="G13" s="20"/>
      <c r="H13" s="21"/>
      <c r="I13" s="21"/>
      <c r="J13" s="21"/>
      <c r="K13" s="21"/>
      <c r="L13" s="144"/>
      <c r="M13" s="49"/>
      <c r="N13" s="74"/>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s="5"/>
      <c r="DC13" s="5"/>
      <c r="DD13" s="5"/>
      <c r="DE13" s="5"/>
      <c r="DF13" s="5"/>
      <c r="DG13" s="5"/>
    </row>
    <row r="14" spans="1:111" ht="255">
      <c r="A14" s="11" t="s">
        <v>280</v>
      </c>
      <c r="B14" s="10" t="s">
        <v>281</v>
      </c>
      <c r="C14" s="8" t="s">
        <v>87</v>
      </c>
      <c r="D14" s="8" t="s">
        <v>0</v>
      </c>
      <c r="E14" s="8" t="s">
        <v>0</v>
      </c>
      <c r="F14" s="8" t="s">
        <v>0</v>
      </c>
      <c r="G14" s="8" t="s">
        <v>0</v>
      </c>
      <c r="H14" s="23"/>
      <c r="I14" s="23"/>
      <c r="J14" s="23"/>
      <c r="K14" s="32"/>
      <c r="L14" s="10" t="s">
        <v>382</v>
      </c>
      <c r="M14" s="111"/>
      <c r="N14" s="63" t="str">
        <f t="shared" si="0"/>
        <v/>
      </c>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s="5"/>
      <c r="DC14" s="5"/>
      <c r="DD14" s="5"/>
      <c r="DE14" s="5"/>
      <c r="DF14" s="5"/>
      <c r="DG14" s="5"/>
    </row>
    <row r="15" spans="1:111" ht="15.75">
      <c r="A15" s="134"/>
      <c r="B15" s="140" t="s">
        <v>282</v>
      </c>
      <c r="C15" s="20"/>
      <c r="D15" s="20"/>
      <c r="E15" s="20"/>
      <c r="F15" s="20"/>
      <c r="G15" s="20"/>
      <c r="H15" s="21"/>
      <c r="I15" s="21"/>
      <c r="J15" s="21"/>
      <c r="K15" s="21"/>
      <c r="L15" s="144" t="s">
        <v>8</v>
      </c>
      <c r="M15" s="49"/>
      <c r="N15" s="74"/>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s="5"/>
      <c r="DC15" s="5"/>
      <c r="DD15" s="5"/>
      <c r="DE15" s="5"/>
      <c r="DF15" s="5"/>
      <c r="DG15" s="5"/>
    </row>
    <row r="16" spans="1:111" ht="30">
      <c r="A16" s="11" t="s">
        <v>255</v>
      </c>
      <c r="B16" s="10" t="s">
        <v>283</v>
      </c>
      <c r="C16" s="8" t="s">
        <v>24</v>
      </c>
      <c r="D16" s="8" t="s">
        <v>0</v>
      </c>
      <c r="E16" s="8" t="s">
        <v>0</v>
      </c>
      <c r="F16" s="8" t="s">
        <v>0</v>
      </c>
      <c r="G16" s="8" t="s">
        <v>0</v>
      </c>
      <c r="H16" s="23"/>
      <c r="I16" s="23"/>
      <c r="J16" s="23"/>
      <c r="K16" s="32"/>
      <c r="L16" s="10" t="s">
        <v>29</v>
      </c>
      <c r="M16" s="111"/>
      <c r="N16" s="63" t="str">
        <f t="shared" si="0"/>
        <v/>
      </c>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s="5"/>
      <c r="DC16" s="5"/>
      <c r="DD16" s="5"/>
      <c r="DE16" s="5"/>
      <c r="DF16" s="5"/>
      <c r="DG16" s="5"/>
    </row>
    <row r="17" spans="1:111" ht="105">
      <c r="A17" s="9" t="s">
        <v>25</v>
      </c>
      <c r="B17" s="10" t="s">
        <v>284</v>
      </c>
      <c r="C17" s="8" t="s">
        <v>87</v>
      </c>
      <c r="D17" s="8" t="s">
        <v>150</v>
      </c>
      <c r="E17" s="8" t="s">
        <v>150</v>
      </c>
      <c r="F17" s="8" t="s">
        <v>150</v>
      </c>
      <c r="G17" s="8" t="s">
        <v>150</v>
      </c>
      <c r="H17" s="24"/>
      <c r="I17" s="24"/>
      <c r="J17" s="24"/>
      <c r="K17" s="33"/>
      <c r="L17" s="10" t="s">
        <v>285</v>
      </c>
      <c r="M17" s="111"/>
      <c r="N17" s="63" t="str">
        <f t="shared" si="0"/>
        <v/>
      </c>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s="5"/>
      <c r="DC17" s="5"/>
      <c r="DD17" s="5"/>
      <c r="DE17" s="5"/>
      <c r="DF17" s="5"/>
      <c r="DG17" s="5"/>
    </row>
    <row r="18" spans="1:111" s="4" customFormat="1" ht="90">
      <c r="A18" s="11" t="s">
        <v>26</v>
      </c>
      <c r="B18" s="10" t="s">
        <v>27</v>
      </c>
      <c r="C18" s="8" t="s">
        <v>87</v>
      </c>
      <c r="D18" s="8" t="s">
        <v>0</v>
      </c>
      <c r="E18" s="8" t="s">
        <v>0</v>
      </c>
      <c r="F18" s="8" t="s">
        <v>0</v>
      </c>
      <c r="G18" s="8" t="s">
        <v>0</v>
      </c>
      <c r="H18" s="23"/>
      <c r="I18" s="23"/>
      <c r="J18" s="23"/>
      <c r="K18" s="32"/>
      <c r="L18" s="10" t="s">
        <v>30</v>
      </c>
      <c r="M18" s="111"/>
      <c r="N18" s="63" t="str">
        <f t="shared" si="0"/>
        <v/>
      </c>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row>
    <row r="19" spans="1:111" s="4" customFormat="1" ht="405">
      <c r="A19" s="11" t="s">
        <v>28</v>
      </c>
      <c r="B19" s="10" t="s">
        <v>286</v>
      </c>
      <c r="C19" s="8" t="s">
        <v>24</v>
      </c>
      <c r="D19" s="8" t="s">
        <v>0</v>
      </c>
      <c r="E19" s="8" t="s">
        <v>0</v>
      </c>
      <c r="F19" s="8" t="s">
        <v>0</v>
      </c>
      <c r="G19" s="8" t="s">
        <v>0</v>
      </c>
      <c r="H19" s="23"/>
      <c r="I19" s="23"/>
      <c r="J19" s="23"/>
      <c r="K19" s="32"/>
      <c r="L19" s="10" t="s">
        <v>287</v>
      </c>
      <c r="M19" s="111"/>
      <c r="N19" s="63" t="str">
        <f t="shared" si="0"/>
        <v/>
      </c>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row>
    <row r="20" spans="1:111" s="4" customFormat="1" ht="19.5" customHeight="1">
      <c r="A20" s="90" t="s">
        <v>157</v>
      </c>
      <c r="B20" s="27"/>
      <c r="C20" s="27"/>
      <c r="D20" s="27"/>
      <c r="E20" s="27"/>
      <c r="F20" s="27"/>
      <c r="G20" s="27"/>
      <c r="H20" s="137">
        <f>COUNTIF(D$5:D$19,"M")</f>
        <v>9</v>
      </c>
      <c r="I20" s="137">
        <f>COUNTIF(E$5:E$19,"M")</f>
        <v>9</v>
      </c>
      <c r="J20" s="137">
        <f>COUNTIF(F$5:F$19,"M")</f>
        <v>10</v>
      </c>
      <c r="K20" s="137">
        <f>COUNTIF(G$5:G$19,"M")</f>
        <v>10</v>
      </c>
      <c r="L20" s="27"/>
      <c r="M20" s="48" t="str">
        <f>IF(H$21=0,"",IF((H$20=SUM(H21:H23)),"","Please fill in all the control points for Year 1!"))</f>
        <v/>
      </c>
      <c r="N20" s="7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row>
    <row r="21" spans="1:111" s="4" customFormat="1" ht="15.75">
      <c r="A21" s="88" t="s">
        <v>151</v>
      </c>
      <c r="B21" s="89"/>
      <c r="C21" s="89"/>
      <c r="D21" s="89"/>
      <c r="E21" s="89"/>
      <c r="F21" s="89"/>
      <c r="G21" s="89"/>
      <c r="H21" s="136">
        <f>COUNTIFS(D$5:D$19,"M",H$5:H$19,"C")</f>
        <v>0</v>
      </c>
      <c r="I21" s="136">
        <f>COUNTIFS(E$5:E$19,"M",I$5:I$19,"C")</f>
        <v>0</v>
      </c>
      <c r="J21" s="136">
        <f>COUNTIFS(F$5:F$19,"M",J$5:J$19,"C")</f>
        <v>0</v>
      </c>
      <c r="K21" s="136">
        <f>COUNTIFS(G$5:G$19,"M",K$5:K$19,"C")</f>
        <v>0</v>
      </c>
      <c r="L21" s="145"/>
      <c r="M21" s="48" t="str">
        <f>IF(I$21=0,"",IF((I$20=SUM(I21:I23)),"","Please fill in all the control points for Year 2!"))</f>
        <v/>
      </c>
      <c r="N21" s="65"/>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row>
    <row r="22" spans="1:111" s="4" customFormat="1" ht="15.75">
      <c r="A22" s="90" t="s">
        <v>152</v>
      </c>
      <c r="B22" s="27"/>
      <c r="C22" s="27"/>
      <c r="D22" s="27"/>
      <c r="E22" s="27"/>
      <c r="F22" s="27"/>
      <c r="G22" s="27"/>
      <c r="H22" s="136">
        <f>COUNTIFS(D$5:D$19,"M",H$5:H$19,"N/C")</f>
        <v>0</v>
      </c>
      <c r="I22" s="136">
        <f>COUNTIFS(E$5:E$19,"M",I$5:I$19,"N/C")</f>
        <v>0</v>
      </c>
      <c r="J22" s="136">
        <f>COUNTIFS(F$5:F$19,"M",J$5:J$19,"N/C")</f>
        <v>0</v>
      </c>
      <c r="K22" s="136">
        <f>COUNTIFS(G$5:G$19,"M",K$5:K$19,"N/C")</f>
        <v>0</v>
      </c>
      <c r="L22" s="27"/>
      <c r="M22" s="48" t="str">
        <f>IF(J$21=0,"",IF((J$20=SUM(J21:J23)),"","Please fill in all the control points for Year 3!"))</f>
        <v/>
      </c>
      <c r="N22" s="65"/>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row>
    <row r="23" spans="1:111" s="4" customFormat="1" ht="15.75">
      <c r="A23" s="88" t="s">
        <v>153</v>
      </c>
      <c r="B23" s="89"/>
      <c r="C23" s="89"/>
      <c r="D23" s="89"/>
      <c r="E23" s="89"/>
      <c r="F23" s="89"/>
      <c r="G23" s="89"/>
      <c r="H23" s="136">
        <f>COUNTIFS(D$5:D$19,"M",H$5:H$19,"N/A")</f>
        <v>0</v>
      </c>
      <c r="I23" s="136">
        <f>COUNTIFS(E$5:E$19,"M",I$5:I$19,"N/A")</f>
        <v>0</v>
      </c>
      <c r="J23" s="136">
        <f>COUNTIFS(F$5:F$19,"M",J$5:J$19,"N/A")</f>
        <v>0</v>
      </c>
      <c r="K23" s="136">
        <f>COUNTIFS(G$5:G$19,"M",K$5:K$19,"N/A")</f>
        <v>0</v>
      </c>
      <c r="L23" s="145"/>
      <c r="M23" s="48" t="str">
        <f>IF(K$21=0,"",IF((K$20=SUM(K21:K23)),"","Please fill in all the control points for Year 4!"))</f>
        <v/>
      </c>
      <c r="N23" s="65"/>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row>
    <row r="24" spans="1:111" s="4" customFormat="1" ht="15.75">
      <c r="A24" s="90" t="s">
        <v>156</v>
      </c>
      <c r="B24" s="27"/>
      <c r="C24" s="27"/>
      <c r="D24" s="27"/>
      <c r="E24" s="27"/>
      <c r="F24" s="27"/>
      <c r="G24" s="27"/>
      <c r="H24" s="137">
        <f>COUNTIF(D$5:D$19,"X")</f>
        <v>2</v>
      </c>
      <c r="I24" s="137">
        <f>COUNTIF(E$5:E$19,"X")</f>
        <v>2</v>
      </c>
      <c r="J24" s="137">
        <f>COUNTIF(F$5:F$19,"X")</f>
        <v>1</v>
      </c>
      <c r="K24" s="137">
        <f>COUNTIF(G$5:G$19,"X")</f>
        <v>1</v>
      </c>
      <c r="L24" s="27"/>
      <c r="M24" s="48"/>
      <c r="N24" s="65"/>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row>
    <row r="25" spans="1:111" s="4" customFormat="1" ht="15.75">
      <c r="A25" s="88" t="s">
        <v>154</v>
      </c>
      <c r="B25" s="89"/>
      <c r="C25" s="89"/>
      <c r="D25" s="89"/>
      <c r="E25" s="89"/>
      <c r="F25" s="89"/>
      <c r="G25" s="89"/>
      <c r="H25" s="148">
        <f>COUNTIFS(D$5:D$19,"X",H$5:H$19,"C")</f>
        <v>0</v>
      </c>
      <c r="I25" s="148">
        <f>COUNTIFS(E$5:E$19,"X",I$5:I$19,"C")</f>
        <v>0</v>
      </c>
      <c r="J25" s="148">
        <f>COUNTIFS(F$5:F$19,"X",J$5:J$19,"C")</f>
        <v>0</v>
      </c>
      <c r="K25" s="148">
        <f>COUNTIFS(G$5:G$19,"X",K$5:K$19,"C")</f>
        <v>0</v>
      </c>
      <c r="L25" s="145"/>
      <c r="M25" s="42"/>
      <c r="N25" s="6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row>
    <row r="26" spans="1:111" s="4" customFormat="1" ht="15.75">
      <c r="A26" s="91"/>
      <c r="B26" s="27"/>
      <c r="C26" s="27"/>
      <c r="D26" s="27"/>
      <c r="E26" s="27"/>
      <c r="F26" s="27"/>
      <c r="G26" s="27"/>
      <c r="H26" s="149"/>
      <c r="I26" s="149"/>
      <c r="J26" s="149"/>
      <c r="K26" s="149"/>
      <c r="L26" s="27"/>
      <c r="M26" s="42"/>
      <c r="N26" s="65"/>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row>
    <row r="27" spans="1:111" s="4" customFormat="1" ht="15.75">
      <c r="A27" s="92" t="s">
        <v>155</v>
      </c>
      <c r="B27" s="28"/>
      <c r="C27" s="29"/>
      <c r="D27" s="29"/>
      <c r="E27" s="29"/>
      <c r="F27" s="29"/>
      <c r="G27" s="29"/>
      <c r="H27" s="30"/>
      <c r="I27" s="30"/>
      <c r="J27" s="29"/>
      <c r="K27" s="29"/>
      <c r="L27" s="146"/>
      <c r="M27" s="42"/>
      <c r="N27" s="66"/>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row>
    <row r="28" spans="1:111" s="4" customFormat="1" ht="15.75">
      <c r="A28" s="88"/>
      <c r="B28" s="89"/>
      <c r="C28" s="93"/>
      <c r="D28" s="93"/>
      <c r="E28" s="93"/>
      <c r="F28" s="93"/>
      <c r="G28" s="93"/>
      <c r="H28" s="47"/>
      <c r="I28" s="47"/>
      <c r="J28" s="47"/>
      <c r="K28" s="47"/>
      <c r="L28" s="145"/>
      <c r="M28" s="42"/>
      <c r="N28" s="66"/>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row>
    <row r="29" spans="1:111" s="4" customFormat="1" ht="15.75">
      <c r="A29" s="88"/>
      <c r="B29" s="89"/>
      <c r="C29" s="93"/>
      <c r="D29" s="93"/>
      <c r="E29" s="93"/>
      <c r="F29" s="93"/>
      <c r="G29" s="93"/>
      <c r="H29" s="47"/>
      <c r="I29" s="47"/>
      <c r="J29" s="47"/>
      <c r="K29" s="47"/>
      <c r="L29" s="145"/>
      <c r="M29" s="42"/>
      <c r="N29" s="66"/>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row>
    <row r="30" spans="1:111" s="4" customFormat="1" ht="15.75">
      <c r="A30" s="88"/>
      <c r="B30" s="89"/>
      <c r="C30" s="93"/>
      <c r="D30" s="93"/>
      <c r="E30" s="93"/>
      <c r="F30" s="93"/>
      <c r="G30" s="93"/>
      <c r="H30" s="47"/>
      <c r="I30" s="47"/>
      <c r="J30" s="47"/>
      <c r="K30" s="47"/>
      <c r="L30" s="145"/>
      <c r="M30" s="42"/>
      <c r="N30" s="66"/>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row>
    <row r="31" spans="1:111" s="4" customFormat="1" ht="15.75">
      <c r="A31" s="88"/>
      <c r="B31" s="89"/>
      <c r="C31" s="93"/>
      <c r="D31" s="93"/>
      <c r="E31" s="93"/>
      <c r="F31" s="93"/>
      <c r="G31" s="93"/>
      <c r="H31" s="47"/>
      <c r="I31" s="47"/>
      <c r="J31" s="47"/>
      <c r="K31" s="47"/>
      <c r="L31" s="145"/>
      <c r="M31" s="42"/>
      <c r="N31" s="66"/>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row>
    <row r="32" spans="1:111" s="4" customFormat="1" ht="15.75">
      <c r="A32" s="88"/>
      <c r="B32" s="89"/>
      <c r="C32" s="93"/>
      <c r="D32" s="93"/>
      <c r="E32" s="93"/>
      <c r="F32" s="93"/>
      <c r="G32" s="93"/>
      <c r="H32" s="47"/>
      <c r="I32" s="47"/>
      <c r="J32" s="47"/>
      <c r="K32" s="47"/>
      <c r="L32" s="145"/>
      <c r="M32" s="42"/>
      <c r="N32" s="66"/>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row>
    <row r="33" spans="1:105" s="4" customFormat="1" ht="15.75">
      <c r="A33" s="88"/>
      <c r="B33" s="89"/>
      <c r="C33" s="93"/>
      <c r="D33" s="93"/>
      <c r="E33" s="93"/>
      <c r="F33" s="93"/>
      <c r="G33" s="93"/>
      <c r="H33" s="47"/>
      <c r="I33" s="47"/>
      <c r="J33" s="47"/>
      <c r="K33" s="47"/>
      <c r="L33" s="145"/>
      <c r="M33" s="42"/>
      <c r="N33" s="66"/>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row>
    <row r="34" spans="1:105" s="4" customFormat="1" ht="15.75">
      <c r="A34" s="88"/>
      <c r="B34" s="89"/>
      <c r="C34" s="93"/>
      <c r="D34" s="93"/>
      <c r="E34" s="93"/>
      <c r="F34" s="93"/>
      <c r="G34" s="93"/>
      <c r="H34" s="47"/>
      <c r="I34" s="47"/>
      <c r="J34" s="47"/>
      <c r="K34" s="47"/>
      <c r="L34" s="145"/>
      <c r="M34" s="42"/>
      <c r="N34" s="66"/>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row>
    <row r="35" spans="1:105" s="4" customFormat="1" ht="15.75">
      <c r="A35" s="94"/>
      <c r="B35" s="43"/>
      <c r="C35" s="44"/>
      <c r="D35" s="44"/>
      <c r="E35" s="44"/>
      <c r="F35" s="44"/>
      <c r="G35" s="44"/>
      <c r="H35" s="45"/>
      <c r="I35" s="45"/>
      <c r="J35" s="45"/>
      <c r="K35" s="45"/>
      <c r="L35" s="147"/>
      <c r="M35" s="46"/>
      <c r="N35" s="67"/>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row>
    <row r="36" spans="1:105" s="4" customFormat="1" ht="15.75">
      <c r="A36" s="12"/>
      <c r="B36" s="13"/>
      <c r="C36" s="14"/>
      <c r="D36" s="14"/>
      <c r="E36" s="14"/>
      <c r="F36" s="14"/>
      <c r="G36" s="14"/>
      <c r="H36" s="25"/>
      <c r="I36" s="25"/>
      <c r="J36" s="25"/>
      <c r="K36" s="25"/>
      <c r="L36" s="13"/>
      <c r="M36" s="13"/>
      <c r="N36" s="71"/>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row>
    <row r="37" spans="1:105" s="4" customFormat="1" ht="15.75">
      <c r="A37" s="12"/>
      <c r="B37" s="13"/>
      <c r="C37" s="14"/>
      <c r="D37" s="14"/>
      <c r="E37" s="14"/>
      <c r="F37" s="14"/>
      <c r="G37" s="14"/>
      <c r="H37" s="25"/>
      <c r="I37" s="25"/>
      <c r="J37" s="25"/>
      <c r="K37" s="25"/>
      <c r="L37" s="13"/>
      <c r="M37" s="13"/>
      <c r="N37" s="71"/>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row>
    <row r="38" spans="1:105" s="4" customFormat="1" ht="15.75">
      <c r="A38" s="12"/>
      <c r="B38" s="13"/>
      <c r="C38" s="14"/>
      <c r="D38" s="14"/>
      <c r="E38" s="14"/>
      <c r="F38" s="14"/>
      <c r="G38" s="14"/>
      <c r="H38" s="25"/>
      <c r="I38" s="25"/>
      <c r="J38" s="25"/>
      <c r="K38" s="25"/>
      <c r="L38" s="13"/>
      <c r="M38" s="13"/>
      <c r="N38" s="71"/>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row>
    <row r="39" spans="1:105" s="4" customFormat="1" ht="15.75">
      <c r="A39" s="12"/>
      <c r="B39" s="13"/>
      <c r="C39" s="14"/>
      <c r="D39" s="14"/>
      <c r="E39" s="14"/>
      <c r="F39" s="14"/>
      <c r="G39" s="14"/>
      <c r="H39" s="25"/>
      <c r="I39" s="25"/>
      <c r="J39" s="25"/>
      <c r="K39" s="25"/>
      <c r="L39" s="13"/>
      <c r="M39" s="13"/>
      <c r="N39" s="71"/>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row>
    <row r="40" spans="1:105" s="4" customFormat="1" ht="15.75">
      <c r="A40" s="12"/>
      <c r="B40" s="13"/>
      <c r="C40" s="14"/>
      <c r="D40" s="14"/>
      <c r="E40" s="14"/>
      <c r="F40" s="14"/>
      <c r="G40" s="14"/>
      <c r="H40" s="25"/>
      <c r="I40" s="25"/>
      <c r="J40" s="25"/>
      <c r="K40" s="25"/>
      <c r="L40" s="13"/>
      <c r="M40" s="13"/>
      <c r="N40" s="71"/>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row>
    <row r="41" spans="1:105" s="4" customFormat="1" ht="15.75">
      <c r="A41" s="12"/>
      <c r="B41" s="13"/>
      <c r="C41" s="14"/>
      <c r="D41" s="14"/>
      <c r="E41" s="14"/>
      <c r="F41" s="14"/>
      <c r="G41" s="14"/>
      <c r="H41" s="25"/>
      <c r="I41" s="25"/>
      <c r="J41" s="25"/>
      <c r="K41" s="25"/>
      <c r="L41" s="13"/>
      <c r="M41" s="13"/>
      <c r="N41" s="7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row>
    <row r="42" spans="1:105" s="4" customFormat="1" ht="15.75">
      <c r="A42" s="12"/>
      <c r="B42" s="13"/>
      <c r="C42" s="14"/>
      <c r="D42" s="14"/>
      <c r="E42" s="14"/>
      <c r="F42" s="14"/>
      <c r="G42" s="14"/>
      <c r="H42" s="25"/>
      <c r="I42" s="25"/>
      <c r="J42" s="25"/>
      <c r="K42" s="25"/>
      <c r="L42" s="13"/>
      <c r="M42" s="13"/>
      <c r="N42" s="71"/>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row>
    <row r="43" spans="1:105" s="4" customFormat="1" ht="15.75">
      <c r="A43" s="12"/>
      <c r="B43" s="13"/>
      <c r="C43" s="14"/>
      <c r="D43" s="14"/>
      <c r="E43" s="14"/>
      <c r="F43" s="14"/>
      <c r="G43" s="14"/>
      <c r="H43" s="25"/>
      <c r="I43" s="25"/>
      <c r="J43" s="25"/>
      <c r="K43" s="25"/>
      <c r="L43" s="13"/>
      <c r="M43" s="13"/>
      <c r="N43" s="71"/>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row>
    <row r="44" spans="1:105" s="4" customFormat="1" ht="15.75">
      <c r="A44" s="12"/>
      <c r="B44" s="13"/>
      <c r="C44" s="14"/>
      <c r="D44" s="14"/>
      <c r="E44" s="14"/>
      <c r="F44" s="14"/>
      <c r="G44" s="14"/>
      <c r="H44" s="25"/>
      <c r="I44" s="25"/>
      <c r="J44" s="25"/>
      <c r="K44" s="25"/>
      <c r="L44" s="13"/>
      <c r="M44" s="13"/>
      <c r="N44" s="71"/>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row>
    <row r="45" spans="1:105" s="4" customFormat="1" ht="15.75">
      <c r="A45" s="12"/>
      <c r="B45" s="13"/>
      <c r="C45" s="14"/>
      <c r="D45" s="14"/>
      <c r="E45" s="14"/>
      <c r="F45" s="14"/>
      <c r="G45" s="14"/>
      <c r="H45" s="25"/>
      <c r="I45" s="25"/>
      <c r="J45" s="25"/>
      <c r="K45" s="25"/>
      <c r="L45" s="13"/>
      <c r="M45" s="13"/>
      <c r="N45" s="71"/>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row>
    <row r="46" spans="1:105" s="4" customFormat="1" ht="15.75">
      <c r="A46" s="12"/>
      <c r="B46" s="13"/>
      <c r="C46" s="14"/>
      <c r="D46" s="14"/>
      <c r="E46" s="14"/>
      <c r="F46" s="14"/>
      <c r="G46" s="14"/>
      <c r="H46" s="25"/>
      <c r="I46" s="25"/>
      <c r="J46" s="25"/>
      <c r="K46" s="25"/>
      <c r="L46" s="13"/>
      <c r="M46" s="13"/>
      <c r="N46" s="71"/>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row>
    <row r="47" spans="1:105" s="4" customFormat="1" ht="15.75">
      <c r="A47" s="12"/>
      <c r="B47" s="13"/>
      <c r="C47" s="14"/>
      <c r="D47" s="14"/>
      <c r="E47" s="14"/>
      <c r="F47" s="14"/>
      <c r="G47" s="14"/>
      <c r="H47" s="25"/>
      <c r="I47" s="25"/>
      <c r="J47" s="25"/>
      <c r="K47" s="25"/>
      <c r="L47" s="13"/>
      <c r="M47" s="13"/>
      <c r="N47" s="71"/>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row>
    <row r="48" spans="1:105" s="4" customFormat="1" ht="15.75">
      <c r="A48" s="12"/>
      <c r="B48" s="13"/>
      <c r="C48" s="14"/>
      <c r="D48" s="14"/>
      <c r="E48" s="14"/>
      <c r="F48" s="14"/>
      <c r="G48" s="14"/>
      <c r="H48" s="25"/>
      <c r="I48" s="25"/>
      <c r="J48" s="25"/>
      <c r="K48" s="25"/>
      <c r="L48" s="13"/>
      <c r="M48" s="13"/>
      <c r="N48" s="71"/>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row>
    <row r="49" spans="1:105" s="4" customFormat="1" ht="15.75">
      <c r="A49" s="12"/>
      <c r="B49" s="13"/>
      <c r="C49" s="14"/>
      <c r="D49" s="14"/>
      <c r="E49" s="14"/>
      <c r="F49" s="14"/>
      <c r="G49" s="14"/>
      <c r="H49" s="25"/>
      <c r="I49" s="25"/>
      <c r="J49" s="25"/>
      <c r="K49" s="25"/>
      <c r="L49" s="13"/>
      <c r="M49" s="13"/>
      <c r="N49" s="71"/>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row>
    <row r="50" spans="1:105" s="4" customFormat="1" ht="15.75">
      <c r="A50" s="12"/>
      <c r="B50" s="13"/>
      <c r="C50" s="14"/>
      <c r="D50" s="14"/>
      <c r="E50" s="14"/>
      <c r="F50" s="14"/>
      <c r="G50" s="14"/>
      <c r="H50" s="25"/>
      <c r="I50" s="25"/>
      <c r="J50" s="25"/>
      <c r="K50" s="25"/>
      <c r="L50" s="13"/>
      <c r="M50" s="13"/>
      <c r="N50" s="71"/>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row>
    <row r="51" spans="1:105" s="4" customFormat="1" ht="15.75">
      <c r="A51" s="12"/>
      <c r="B51" s="13"/>
      <c r="C51" s="14"/>
      <c r="D51" s="14"/>
      <c r="E51" s="14"/>
      <c r="F51" s="14"/>
      <c r="G51" s="14"/>
      <c r="H51" s="25"/>
      <c r="I51" s="25"/>
      <c r="J51" s="25"/>
      <c r="K51" s="25"/>
      <c r="L51" s="13"/>
      <c r="M51" s="13"/>
      <c r="N51" s="7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row>
    <row r="52" spans="1:105" s="4" customFormat="1" ht="15.75">
      <c r="A52" s="12"/>
      <c r="B52" s="13"/>
      <c r="C52" s="14"/>
      <c r="D52" s="14"/>
      <c r="E52" s="14"/>
      <c r="F52" s="14"/>
      <c r="G52" s="14"/>
      <c r="H52" s="25"/>
      <c r="I52" s="25"/>
      <c r="J52" s="25"/>
      <c r="K52" s="25"/>
      <c r="L52" s="13"/>
      <c r="M52" s="13"/>
      <c r="N52" s="71"/>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row>
    <row r="53" spans="1:105" s="4" customFormat="1" ht="15.75">
      <c r="A53" s="12"/>
      <c r="B53" s="13"/>
      <c r="C53" s="14"/>
      <c r="D53" s="14"/>
      <c r="E53" s="14"/>
      <c r="F53" s="14"/>
      <c r="G53" s="14"/>
      <c r="H53" s="25"/>
      <c r="I53" s="25"/>
      <c r="J53" s="25"/>
      <c r="K53" s="25"/>
      <c r="L53" s="13"/>
      <c r="M53" s="13"/>
      <c r="N53" s="71"/>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row>
    <row r="54" spans="1:105" s="4" customFormat="1" ht="15.75">
      <c r="A54" s="12"/>
      <c r="B54" s="13"/>
      <c r="C54" s="14"/>
      <c r="D54" s="14"/>
      <c r="E54" s="14"/>
      <c r="F54" s="14"/>
      <c r="G54" s="14"/>
      <c r="H54" s="25"/>
      <c r="I54" s="25"/>
      <c r="J54" s="25"/>
      <c r="K54" s="25"/>
      <c r="L54" s="13"/>
      <c r="M54" s="13"/>
      <c r="N54" s="71"/>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row>
    <row r="55" spans="1:105" s="4" customFormat="1" ht="15.75">
      <c r="A55" s="12"/>
      <c r="B55" s="13"/>
      <c r="C55" s="14"/>
      <c r="D55" s="14"/>
      <c r="E55" s="14"/>
      <c r="F55" s="14"/>
      <c r="G55" s="14"/>
      <c r="H55" s="25"/>
      <c r="I55" s="25"/>
      <c r="J55" s="25"/>
      <c r="K55" s="25"/>
      <c r="L55" s="13"/>
      <c r="M55" s="13"/>
      <c r="N55" s="71"/>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row>
    <row r="56" spans="1:105" s="4" customFormat="1" ht="15.75">
      <c r="A56" s="12"/>
      <c r="B56" s="13"/>
      <c r="C56" s="14"/>
      <c r="D56" s="14"/>
      <c r="E56" s="14"/>
      <c r="F56" s="14"/>
      <c r="G56" s="14"/>
      <c r="H56" s="25"/>
      <c r="I56" s="25"/>
      <c r="J56" s="25"/>
      <c r="K56" s="25"/>
      <c r="L56" s="13"/>
      <c r="M56" s="13"/>
      <c r="N56" s="71"/>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row>
    <row r="57" spans="1:105" s="4" customFormat="1" ht="15.75">
      <c r="A57" s="12"/>
      <c r="B57" s="13"/>
      <c r="C57" s="14"/>
      <c r="D57" s="14"/>
      <c r="E57" s="14"/>
      <c r="F57" s="14"/>
      <c r="G57" s="14"/>
      <c r="H57" s="25"/>
      <c r="I57" s="25"/>
      <c r="J57" s="25"/>
      <c r="K57" s="25"/>
      <c r="L57" s="13"/>
      <c r="M57" s="13"/>
      <c r="N57" s="71"/>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row>
    <row r="58" spans="1:105" s="4" customFormat="1" ht="15.75">
      <c r="A58" s="12"/>
      <c r="B58" s="13"/>
      <c r="C58" s="14"/>
      <c r="D58" s="14"/>
      <c r="E58" s="14"/>
      <c r="F58" s="14"/>
      <c r="G58" s="14"/>
      <c r="H58" s="25"/>
      <c r="I58" s="25"/>
      <c r="J58" s="25"/>
      <c r="K58" s="25"/>
      <c r="L58" s="13"/>
      <c r="M58" s="13"/>
      <c r="N58" s="71"/>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row>
    <row r="59" spans="1:105" s="4" customFormat="1" ht="15.75">
      <c r="A59" s="12"/>
      <c r="B59" s="13"/>
      <c r="C59" s="14"/>
      <c r="D59" s="14"/>
      <c r="E59" s="14"/>
      <c r="F59" s="14"/>
      <c r="G59" s="14"/>
      <c r="H59" s="25"/>
      <c r="I59" s="25"/>
      <c r="J59" s="25"/>
      <c r="K59" s="25"/>
      <c r="L59" s="13"/>
      <c r="M59" s="13"/>
      <c r="N59" s="71"/>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row>
    <row r="60" spans="1:105" s="4" customFormat="1" ht="15.75">
      <c r="A60" s="12"/>
      <c r="B60" s="13"/>
      <c r="C60" s="14"/>
      <c r="D60" s="14"/>
      <c r="E60" s="14"/>
      <c r="F60" s="14"/>
      <c r="G60" s="14"/>
      <c r="H60" s="25"/>
      <c r="I60" s="25"/>
      <c r="J60" s="25"/>
      <c r="K60" s="25"/>
      <c r="L60" s="13"/>
      <c r="M60" s="13"/>
      <c r="N60" s="71"/>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row>
    <row r="61" spans="1:105" s="4" customFormat="1" ht="15.75">
      <c r="A61" s="12"/>
      <c r="B61" s="13"/>
      <c r="C61" s="14"/>
      <c r="D61" s="14"/>
      <c r="E61" s="14"/>
      <c r="F61" s="14"/>
      <c r="G61" s="14"/>
      <c r="H61" s="25"/>
      <c r="I61" s="25"/>
      <c r="J61" s="25"/>
      <c r="K61" s="25"/>
      <c r="L61" s="13"/>
      <c r="M61" s="13"/>
      <c r="N61" s="7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row>
    <row r="62" spans="1:105" s="4" customFormat="1" ht="15.75">
      <c r="A62" s="12"/>
      <c r="B62" s="13"/>
      <c r="C62" s="14"/>
      <c r="D62" s="14"/>
      <c r="E62" s="14"/>
      <c r="F62" s="14"/>
      <c r="G62" s="14"/>
      <c r="H62" s="25"/>
      <c r="I62" s="25"/>
      <c r="J62" s="25"/>
      <c r="K62" s="25"/>
      <c r="L62" s="13"/>
      <c r="M62" s="13"/>
      <c r="N62" s="71"/>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row>
    <row r="63" spans="1:105" s="4" customFormat="1" ht="15.75">
      <c r="A63" s="12"/>
      <c r="B63" s="13"/>
      <c r="C63" s="14"/>
      <c r="D63" s="14"/>
      <c r="E63" s="14"/>
      <c r="F63" s="14"/>
      <c r="G63" s="14"/>
      <c r="H63" s="25"/>
      <c r="I63" s="25"/>
      <c r="J63" s="25"/>
      <c r="K63" s="25"/>
      <c r="L63" s="13"/>
      <c r="M63" s="13"/>
      <c r="N63" s="71"/>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row>
    <row r="64" spans="1:105" s="4" customFormat="1" ht="15.75">
      <c r="A64" s="12"/>
      <c r="B64" s="13"/>
      <c r="C64" s="14"/>
      <c r="D64" s="14"/>
      <c r="E64" s="14"/>
      <c r="F64" s="14"/>
      <c r="G64" s="14"/>
      <c r="H64" s="25"/>
      <c r="I64" s="25"/>
      <c r="J64" s="25"/>
      <c r="K64" s="25"/>
      <c r="L64" s="13"/>
      <c r="M64" s="13"/>
      <c r="N64" s="71"/>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row>
    <row r="65" spans="1:111" s="4" customFormat="1" ht="15.75">
      <c r="A65" s="12"/>
      <c r="B65" s="13"/>
      <c r="C65" s="14"/>
      <c r="D65" s="14"/>
      <c r="E65" s="14"/>
      <c r="F65" s="14"/>
      <c r="G65" s="14"/>
      <c r="H65" s="25"/>
      <c r="I65" s="25"/>
      <c r="J65" s="25"/>
      <c r="K65" s="25"/>
      <c r="L65" s="13"/>
      <c r="M65" s="13"/>
      <c r="N65" s="71"/>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row>
    <row r="66" spans="1:111" s="4" customFormat="1" ht="15.75">
      <c r="A66" s="12"/>
      <c r="B66" s="13"/>
      <c r="C66" s="14"/>
      <c r="D66" s="14"/>
      <c r="E66" s="14"/>
      <c r="F66" s="14"/>
      <c r="G66" s="14"/>
      <c r="H66" s="25"/>
      <c r="I66" s="25"/>
      <c r="J66" s="25"/>
      <c r="K66" s="25"/>
      <c r="L66" s="13"/>
      <c r="M66" s="13"/>
      <c r="N66" s="71"/>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row>
    <row r="67" spans="1:111">
      <c r="A67" s="12"/>
      <c r="B67" s="13"/>
      <c r="C67" s="14"/>
      <c r="D67" s="14"/>
      <c r="E67" s="14"/>
      <c r="F67" s="14"/>
      <c r="G67" s="14"/>
      <c r="H67" s="25"/>
      <c r="I67" s="25"/>
      <c r="J67" s="25"/>
      <c r="K67" s="25"/>
      <c r="L67" s="13"/>
      <c r="N67" s="71"/>
      <c r="DB67" s="5"/>
      <c r="DC67" s="5"/>
      <c r="DD67" s="5"/>
      <c r="DE67" s="5"/>
      <c r="DF67" s="5"/>
      <c r="DG67" s="5"/>
    </row>
    <row r="68" spans="1:111">
      <c r="A68" s="12"/>
      <c r="B68" s="13"/>
      <c r="C68" s="14"/>
      <c r="D68" s="14"/>
      <c r="E68" s="14"/>
      <c r="F68" s="14"/>
      <c r="G68" s="14"/>
      <c r="H68" s="25"/>
      <c r="I68" s="25"/>
      <c r="J68" s="25"/>
      <c r="K68" s="25"/>
      <c r="L68" s="13"/>
      <c r="N68" s="71"/>
      <c r="DB68" s="5"/>
      <c r="DC68" s="5"/>
      <c r="DD68" s="5"/>
      <c r="DE68" s="5"/>
      <c r="DF68" s="5"/>
      <c r="DG68" s="5"/>
    </row>
    <row r="69" spans="1:111">
      <c r="A69" s="12"/>
      <c r="B69" s="13"/>
      <c r="C69" s="14"/>
      <c r="D69" s="14"/>
      <c r="E69" s="14"/>
      <c r="F69" s="14"/>
      <c r="G69" s="14"/>
      <c r="H69" s="25"/>
      <c r="I69" s="25"/>
      <c r="J69" s="25"/>
      <c r="K69" s="25"/>
      <c r="L69" s="13"/>
      <c r="DB69" s="5"/>
      <c r="DC69" s="5"/>
      <c r="DD69" s="5"/>
      <c r="DE69" s="5"/>
      <c r="DF69" s="5"/>
      <c r="DG69" s="5"/>
    </row>
    <row r="70" spans="1:111">
      <c r="A70" s="12"/>
      <c r="B70" s="13"/>
      <c r="C70" s="14"/>
      <c r="D70" s="14"/>
      <c r="E70" s="14"/>
      <c r="F70" s="14"/>
      <c r="G70" s="14"/>
      <c r="H70" s="25"/>
      <c r="I70" s="25"/>
      <c r="J70" s="25"/>
      <c r="K70" s="25"/>
      <c r="L70" s="13"/>
      <c r="DB70" s="5"/>
      <c r="DC70" s="5"/>
      <c r="DD70" s="5"/>
      <c r="DE70" s="5"/>
      <c r="DF70" s="5"/>
      <c r="DG70" s="5"/>
    </row>
  </sheetData>
  <conditionalFormatting sqref="H21:K21">
    <cfRule type="cellIs" dxfId="50" priority="3" operator="greaterThanOrEqual">
      <formula>H$20-H$23</formula>
    </cfRule>
  </conditionalFormatting>
  <conditionalFormatting sqref="O18:P18 H5:I5 H17:K17">
    <cfRule type="cellIs" dxfId="49" priority="87" operator="equal">
      <formula>"N/A"</formula>
    </cfRule>
  </conditionalFormatting>
  <conditionalFormatting sqref="O18:P18 H5:I5 H17:K17">
    <cfRule type="cellIs" dxfId="48" priority="86" operator="equal">
      <formula>"C"</formula>
    </cfRule>
  </conditionalFormatting>
  <conditionalFormatting sqref="H5:I5 H17:K17">
    <cfRule type="cellIs" dxfId="47" priority="85" operator="equal">
      <formula>"N/C"</formula>
    </cfRule>
  </conditionalFormatting>
  <conditionalFormatting sqref="H21:K21 H23:K23 H25:K25">
    <cfRule type="expression" dxfId="46" priority="13">
      <formula>COUNTA($H$3:$K$19)&gt;0</formula>
    </cfRule>
  </conditionalFormatting>
  <conditionalFormatting sqref="H20:K20 H22:K22 H24:K24 H26:K26">
    <cfRule type="expression" dxfId="45" priority="4">
      <formula>COUNTA($H$3:$K$19)&gt;0</formula>
    </cfRule>
  </conditionalFormatting>
  <conditionalFormatting sqref="B4 B6 B15">
    <cfRule type="expression" dxfId="44" priority="2">
      <formula>COUNTA($H$5:$K$19)&gt;0</formula>
    </cfRule>
  </conditionalFormatting>
  <conditionalFormatting sqref="J5:K5 H7:K11 H16:K16 H18:K19 H14:K14">
    <cfRule type="cellIs" dxfId="43" priority="66" operator="equal">
      <formula>"N/A"</formula>
    </cfRule>
    <cfRule type="cellIs" dxfId="42" priority="67" operator="equal">
      <formula>"N/C"</formula>
    </cfRule>
    <cfRule type="cellIs" dxfId="41" priority="68" operator="equal">
      <formula>"C"</formula>
    </cfRule>
  </conditionalFormatting>
  <conditionalFormatting sqref="B13">
    <cfRule type="expression" dxfId="40" priority="1">
      <formula>COUNTA($H$5:$K$19)&gt;0</formula>
    </cfRule>
  </conditionalFormatting>
  <dataValidations count="1">
    <dataValidation type="list" allowBlank="1" showInputMessage="1" showErrorMessage="1" sqref="H16:K19 H7:K11 H14:K14 H5:K5">
      <formula1>"C,N/C,N/A"</formula1>
    </dataValidation>
  </dataValidations>
  <pageMargins left="0.74803149606299213" right="0.74803149606299213" top="0.98425196850393704" bottom="0.98425196850393704" header="0.51181102362204722" footer="0.51181102362204722"/>
  <pageSetup paperSize="9" scale="64" fitToHeight="0" orientation="landscape" r:id="rId1"/>
  <rowBreaks count="2" manualBreakCount="2">
    <brk id="11" max="13" man="1"/>
    <brk id="19" max="13"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showGridLines="0" topLeftCell="B1" zoomScale="87" zoomScaleNormal="87" workbookViewId="0">
      <pane ySplit="2" topLeftCell="A3" activePane="bottomLeft" state="frozen"/>
      <selection pane="bottomLeft" activeCell="B1" sqref="B1"/>
    </sheetView>
  </sheetViews>
  <sheetFormatPr defaultRowHeight="15.75"/>
  <cols>
    <col min="1" max="1" width="8.125" customWidth="1"/>
    <col min="2" max="2" width="57.375" customWidth="1"/>
    <col min="3" max="3" width="5.375" bestFit="1" customWidth="1"/>
    <col min="4" max="7" width="8.125" hidden="1" customWidth="1"/>
    <col min="8" max="11" width="3.875" customWidth="1"/>
    <col min="12" max="12" width="53.875" style="150" customWidth="1"/>
    <col min="13" max="13" width="30.625" style="108" customWidth="1"/>
    <col min="14" max="14" width="11.875" style="68" customWidth="1"/>
  </cols>
  <sheetData>
    <row r="1" spans="1:14">
      <c r="A1" s="129" t="s">
        <v>289</v>
      </c>
      <c r="B1" s="130"/>
      <c r="C1" s="130"/>
      <c r="D1" s="130"/>
      <c r="E1" s="130"/>
      <c r="F1" s="130"/>
      <c r="G1" s="130"/>
      <c r="H1" s="130"/>
      <c r="I1" s="130"/>
      <c r="J1" s="130"/>
      <c r="K1" s="130"/>
      <c r="L1" s="130"/>
      <c r="M1" s="131"/>
      <c r="N1" s="132"/>
    </row>
    <row r="2" spans="1:14" ht="51" customHeight="1">
      <c r="A2" s="37" t="s">
        <v>1</v>
      </c>
      <c r="B2" s="38" t="s">
        <v>2</v>
      </c>
      <c r="C2" s="39" t="s">
        <v>144</v>
      </c>
      <c r="D2" s="39" t="s">
        <v>146</v>
      </c>
      <c r="E2" s="39" t="s">
        <v>147</v>
      </c>
      <c r="F2" s="39" t="s">
        <v>148</v>
      </c>
      <c r="G2" s="39" t="s">
        <v>149</v>
      </c>
      <c r="H2" s="40" t="s">
        <v>4</v>
      </c>
      <c r="I2" s="40" t="s">
        <v>5</v>
      </c>
      <c r="J2" s="40" t="s">
        <v>6</v>
      </c>
      <c r="K2" s="40" t="s">
        <v>7</v>
      </c>
      <c r="L2" s="38" t="s">
        <v>3</v>
      </c>
      <c r="M2" s="41" t="s">
        <v>145</v>
      </c>
      <c r="N2" s="62"/>
    </row>
    <row r="3" spans="1:14">
      <c r="A3" s="133" t="s">
        <v>169</v>
      </c>
      <c r="B3" s="81"/>
      <c r="C3" s="82"/>
      <c r="D3" s="82"/>
      <c r="E3" s="82"/>
      <c r="F3" s="82"/>
      <c r="G3" s="82"/>
      <c r="H3" s="83"/>
      <c r="I3" s="83"/>
      <c r="J3" s="83"/>
      <c r="K3" s="83"/>
      <c r="L3" s="143"/>
      <c r="M3" s="84"/>
      <c r="N3" s="100"/>
    </row>
    <row r="4" spans="1:14">
      <c r="A4" s="134"/>
      <c r="B4" s="140" t="s">
        <v>13</v>
      </c>
      <c r="C4" s="20"/>
      <c r="D4" s="20"/>
      <c r="E4" s="20"/>
      <c r="F4" s="20"/>
      <c r="G4" s="20"/>
      <c r="H4" s="21"/>
      <c r="I4" s="21"/>
      <c r="J4" s="21"/>
      <c r="K4" s="21"/>
      <c r="L4" s="144"/>
      <c r="M4" s="49"/>
      <c r="N4" s="74"/>
    </row>
    <row r="5" spans="1:14" ht="135">
      <c r="A5" s="6" t="s">
        <v>272</v>
      </c>
      <c r="B5" s="7" t="s">
        <v>31</v>
      </c>
      <c r="C5" s="8" t="s">
        <v>43</v>
      </c>
      <c r="D5" s="8" t="s">
        <v>150</v>
      </c>
      <c r="E5" s="8" t="s">
        <v>0</v>
      </c>
      <c r="F5" s="8" t="s">
        <v>0</v>
      </c>
      <c r="G5" s="8" t="s">
        <v>0</v>
      </c>
      <c r="H5" s="22"/>
      <c r="I5" s="23"/>
      <c r="J5" s="23"/>
      <c r="K5" s="32"/>
      <c r="L5" s="7" t="s">
        <v>288</v>
      </c>
      <c r="M5" s="109"/>
      <c r="N5" s="63" t="str">
        <f>IF(OR((H5="N/A")*AND(D5="M"),(I5="N/A")*AND(E5="M"),(J5="N/A")*AND(F5="M"),(K5="N/A")*AND(G5="M"),H5="N/C",I5="N/C",J5="N/C",K5="N/C"),IF(M5="","Please comment!",""),"")</f>
        <v/>
      </c>
    </row>
    <row r="6" spans="1:14" ht="45">
      <c r="A6" s="6" t="s">
        <v>32</v>
      </c>
      <c r="B6" s="7" t="s">
        <v>33</v>
      </c>
      <c r="C6" s="8" t="s">
        <v>24</v>
      </c>
      <c r="D6" s="8" t="s">
        <v>150</v>
      </c>
      <c r="E6" s="8" t="s">
        <v>0</v>
      </c>
      <c r="F6" s="8" t="s">
        <v>0</v>
      </c>
      <c r="G6" s="8" t="s">
        <v>0</v>
      </c>
      <c r="H6" s="22"/>
      <c r="I6" s="23"/>
      <c r="J6" s="23"/>
      <c r="K6" s="32"/>
      <c r="L6" s="7"/>
      <c r="M6" s="109" t="s">
        <v>383</v>
      </c>
      <c r="N6" s="63" t="str">
        <f t="shared" ref="N6:N12" si="0">IF(OR((H6="N/A")*AND(D6="M"),(I6="N/A")*AND(E6="M"),(J6="N/A")*AND(F6="M"),(K6="N/A")*AND(G6="M"),H6="N/C",I6="N/C",J6="N/C",K6="N/C"),IF(M6="","Please comment!",""),"")</f>
        <v/>
      </c>
    </row>
    <row r="7" spans="1:14">
      <c r="A7" s="134"/>
      <c r="B7" s="140" t="s">
        <v>23</v>
      </c>
      <c r="C7" s="20" t="s">
        <v>9</v>
      </c>
      <c r="D7" s="20"/>
      <c r="E7" s="20"/>
      <c r="F7" s="20"/>
      <c r="G7" s="20"/>
      <c r="H7" s="21"/>
      <c r="I7" s="21"/>
      <c r="J7" s="21"/>
      <c r="K7" s="21"/>
      <c r="L7" s="144"/>
      <c r="M7" s="49"/>
      <c r="N7" s="74"/>
    </row>
    <row r="8" spans="1:14" ht="45">
      <c r="A8" s="6" t="s">
        <v>273</v>
      </c>
      <c r="B8" s="7" t="s">
        <v>34</v>
      </c>
      <c r="C8" s="8" t="s">
        <v>16</v>
      </c>
      <c r="D8" s="8" t="s">
        <v>0</v>
      </c>
      <c r="E8" s="8" t="s">
        <v>0</v>
      </c>
      <c r="F8" s="8" t="s">
        <v>0</v>
      </c>
      <c r="G8" s="8" t="s">
        <v>0</v>
      </c>
      <c r="H8" s="23"/>
      <c r="I8" s="23"/>
      <c r="J8" s="23"/>
      <c r="K8" s="32"/>
      <c r="L8" s="7" t="s">
        <v>39</v>
      </c>
      <c r="M8" s="109"/>
      <c r="N8" s="63" t="str">
        <f t="shared" si="0"/>
        <v/>
      </c>
    </row>
    <row r="9" spans="1:14" ht="30">
      <c r="A9" s="6" t="s">
        <v>274</v>
      </c>
      <c r="B9" s="7" t="s">
        <v>35</v>
      </c>
      <c r="C9" s="8" t="s">
        <v>16</v>
      </c>
      <c r="D9" s="8" t="s">
        <v>0</v>
      </c>
      <c r="E9" s="8" t="s">
        <v>0</v>
      </c>
      <c r="F9" s="8" t="s">
        <v>0</v>
      </c>
      <c r="G9" s="8" t="s">
        <v>0</v>
      </c>
      <c r="H9" s="23"/>
      <c r="I9" s="23"/>
      <c r="J9" s="23"/>
      <c r="K9" s="32"/>
      <c r="L9" s="7" t="s">
        <v>40</v>
      </c>
      <c r="M9" s="109"/>
      <c r="N9" s="63" t="str">
        <f t="shared" si="0"/>
        <v/>
      </c>
    </row>
    <row r="10" spans="1:14" ht="30">
      <c r="A10" s="6" t="s">
        <v>275</v>
      </c>
      <c r="B10" s="7" t="s">
        <v>36</v>
      </c>
      <c r="C10" s="8" t="s">
        <v>44</v>
      </c>
      <c r="D10" s="8" t="s">
        <v>150</v>
      </c>
      <c r="E10" s="8" t="s">
        <v>0</v>
      </c>
      <c r="F10" s="8" t="s">
        <v>0</v>
      </c>
      <c r="G10" s="8" t="s">
        <v>0</v>
      </c>
      <c r="H10" s="22"/>
      <c r="I10" s="23"/>
      <c r="J10" s="23"/>
      <c r="K10" s="32"/>
      <c r="L10" s="7" t="s">
        <v>41</v>
      </c>
      <c r="M10" s="109"/>
      <c r="N10" s="63" t="str">
        <f t="shared" si="0"/>
        <v/>
      </c>
    </row>
    <row r="11" spans="1:14" ht="30">
      <c r="A11" s="6" t="s">
        <v>276</v>
      </c>
      <c r="B11" s="7" t="s">
        <v>37</v>
      </c>
      <c r="C11" s="8" t="s">
        <v>16</v>
      </c>
      <c r="D11" s="8" t="s">
        <v>0</v>
      </c>
      <c r="E11" s="8" t="s">
        <v>0</v>
      </c>
      <c r="F11" s="8" t="s">
        <v>0</v>
      </c>
      <c r="G11" s="8" t="s">
        <v>0</v>
      </c>
      <c r="H11" s="23"/>
      <c r="I11" s="23"/>
      <c r="J11" s="23"/>
      <c r="K11" s="32"/>
      <c r="L11" s="7" t="s">
        <v>8</v>
      </c>
      <c r="M11" s="109"/>
      <c r="N11" s="63" t="str">
        <f t="shared" si="0"/>
        <v/>
      </c>
    </row>
    <row r="12" spans="1:14" ht="180">
      <c r="A12" s="6" t="s">
        <v>277</v>
      </c>
      <c r="B12" s="7" t="s">
        <v>38</v>
      </c>
      <c r="C12" s="8" t="s">
        <v>45</v>
      </c>
      <c r="D12" s="8" t="s">
        <v>0</v>
      </c>
      <c r="E12" s="8" t="s">
        <v>0</v>
      </c>
      <c r="F12" s="8" t="s">
        <v>0</v>
      </c>
      <c r="G12" s="8" t="s">
        <v>0</v>
      </c>
      <c r="H12" s="23"/>
      <c r="I12" s="23"/>
      <c r="J12" s="23"/>
      <c r="K12" s="32"/>
      <c r="L12" s="7" t="s">
        <v>42</v>
      </c>
      <c r="M12" s="109" t="s">
        <v>384</v>
      </c>
      <c r="N12" s="63" t="str">
        <f t="shared" si="0"/>
        <v/>
      </c>
    </row>
    <row r="13" spans="1:14">
      <c r="A13" s="90" t="s">
        <v>158</v>
      </c>
      <c r="B13" s="27"/>
      <c r="C13" s="27"/>
      <c r="D13" s="27"/>
      <c r="E13" s="27"/>
      <c r="F13" s="27"/>
      <c r="G13" s="27"/>
      <c r="H13" s="137">
        <f>COUNTIF(D$5:D$12,"M")</f>
        <v>4</v>
      </c>
      <c r="I13" s="137">
        <f t="shared" ref="I13:K13" si="1">COUNTIF(E$5:E$12,"M")</f>
        <v>7</v>
      </c>
      <c r="J13" s="137">
        <f t="shared" si="1"/>
        <v>7</v>
      </c>
      <c r="K13" s="137">
        <f t="shared" si="1"/>
        <v>7</v>
      </c>
      <c r="L13" s="27"/>
      <c r="M13" s="48" t="str">
        <f>IF(H$14=0,"",IF((H$13=SUM(H14:H16)),"","Please fill in all the control points for Year 1!"))</f>
        <v/>
      </c>
      <c r="N13" s="64"/>
    </row>
    <row r="14" spans="1:14">
      <c r="A14" s="88" t="s">
        <v>151</v>
      </c>
      <c r="B14" s="89"/>
      <c r="C14" s="89"/>
      <c r="D14" s="89"/>
      <c r="E14" s="89"/>
      <c r="F14" s="89"/>
      <c r="G14" s="89"/>
      <c r="H14" s="135">
        <f>COUNTIFS(D$5:D$12,"M",H$5:H$12,"C")</f>
        <v>0</v>
      </c>
      <c r="I14" s="135">
        <f t="shared" ref="I14:K14" si="2">COUNTIFS(E$5:E$12,"M",I$5:I$12,"C")</f>
        <v>0</v>
      </c>
      <c r="J14" s="135">
        <f t="shared" si="2"/>
        <v>0</v>
      </c>
      <c r="K14" s="135">
        <f t="shared" si="2"/>
        <v>0</v>
      </c>
      <c r="L14" s="145"/>
      <c r="M14" s="48" t="str">
        <f>IF(I$14=0,"",IF((I$13=SUM(I14:I16)),"","Please fill in all the control points for Year 2!"))</f>
        <v/>
      </c>
      <c r="N14" s="65"/>
    </row>
    <row r="15" spans="1:14">
      <c r="A15" s="90" t="s">
        <v>152</v>
      </c>
      <c r="B15" s="27"/>
      <c r="C15" s="27"/>
      <c r="D15" s="27"/>
      <c r="E15" s="27"/>
      <c r="F15" s="27"/>
      <c r="G15" s="27"/>
      <c r="H15" s="135">
        <f>COUNTIFS(D$5:D$12,"M",H$5:H$12,"N/C")</f>
        <v>0</v>
      </c>
      <c r="I15" s="135">
        <f t="shared" ref="I15:K15" si="3">COUNTIFS(E$5:E$12,"M",I$5:I$12,"N/C")</f>
        <v>0</v>
      </c>
      <c r="J15" s="135">
        <f t="shared" si="3"/>
        <v>0</v>
      </c>
      <c r="K15" s="135">
        <f t="shared" si="3"/>
        <v>0</v>
      </c>
      <c r="L15" s="27"/>
      <c r="M15" s="48" t="str">
        <f>IF(J$14=0,"",IF((J$13=SUM(J14:J16)),"","Please fill in all the control points for Year 3!"))</f>
        <v/>
      </c>
      <c r="N15" s="65"/>
    </row>
    <row r="16" spans="1:14">
      <c r="A16" s="88" t="s">
        <v>153</v>
      </c>
      <c r="B16" s="89"/>
      <c r="C16" s="89"/>
      <c r="D16" s="89"/>
      <c r="E16" s="89"/>
      <c r="F16" s="89"/>
      <c r="G16" s="89"/>
      <c r="H16" s="135">
        <f>COUNTIFS(D$5:D$12,"M",H$5:H$12,"N/A")</f>
        <v>0</v>
      </c>
      <c r="I16" s="135">
        <f t="shared" ref="I16:K16" si="4">COUNTIFS(E$5:E$12,"M",I$5:I$12,"N/A")</f>
        <v>0</v>
      </c>
      <c r="J16" s="135">
        <f t="shared" si="4"/>
        <v>0</v>
      </c>
      <c r="K16" s="135">
        <f t="shared" si="4"/>
        <v>0</v>
      </c>
      <c r="L16" s="145"/>
      <c r="M16" s="48" t="str">
        <f>IF(K$14=0,"",IF((K$13=SUM(K14:K16)),"","Please fill in all the control points for Year 4!"))</f>
        <v/>
      </c>
      <c r="N16" s="65"/>
    </row>
    <row r="17" spans="1:14">
      <c r="A17" s="90" t="s">
        <v>159</v>
      </c>
      <c r="B17" s="27"/>
      <c r="C17" s="27"/>
      <c r="D17" s="27"/>
      <c r="E17" s="27"/>
      <c r="F17" s="27"/>
      <c r="G17" s="27"/>
      <c r="H17" s="137">
        <f>COUNTIF(D$5:D$12,"X")</f>
        <v>3</v>
      </c>
      <c r="I17" s="137">
        <f t="shared" ref="I17:K17" si="5">COUNTIF(E$5:E$12,"X")</f>
        <v>0</v>
      </c>
      <c r="J17" s="137">
        <f t="shared" si="5"/>
        <v>0</v>
      </c>
      <c r="K17" s="137">
        <f t="shared" si="5"/>
        <v>0</v>
      </c>
      <c r="L17" s="27"/>
      <c r="M17" s="48"/>
      <c r="N17" s="65"/>
    </row>
    <row r="18" spans="1:14">
      <c r="A18" s="88" t="s">
        <v>154</v>
      </c>
      <c r="B18" s="89"/>
      <c r="C18" s="89"/>
      <c r="D18" s="89"/>
      <c r="E18" s="89"/>
      <c r="F18" s="89"/>
      <c r="G18" s="89"/>
      <c r="H18" s="151">
        <f>COUNTIFS(D$5:D$12,"X",H$5:H$12,"C")</f>
        <v>0</v>
      </c>
      <c r="I18" s="151">
        <f t="shared" ref="I18:K18" si="6">COUNTIFS(E$5:E$12,"X",I$5:I$12,"C")</f>
        <v>0</v>
      </c>
      <c r="J18" s="151">
        <f t="shared" si="6"/>
        <v>0</v>
      </c>
      <c r="K18" s="151">
        <f t="shared" si="6"/>
        <v>0</v>
      </c>
      <c r="L18" s="145"/>
      <c r="M18" s="42"/>
      <c r="N18" s="65"/>
    </row>
    <row r="19" spans="1:14">
      <c r="A19" s="91"/>
      <c r="B19" s="27"/>
      <c r="C19" s="27"/>
      <c r="D19" s="27"/>
      <c r="E19" s="27"/>
      <c r="F19" s="27"/>
      <c r="G19" s="27"/>
      <c r="H19" s="149"/>
      <c r="I19" s="149"/>
      <c r="J19" s="149"/>
      <c r="K19" s="149"/>
      <c r="L19" s="27"/>
      <c r="M19" s="42"/>
      <c r="N19" s="65"/>
    </row>
    <row r="20" spans="1:14">
      <c r="A20" s="92" t="s">
        <v>155</v>
      </c>
      <c r="B20" s="28"/>
      <c r="C20" s="29"/>
      <c r="D20" s="29"/>
      <c r="E20" s="29"/>
      <c r="F20" s="29"/>
      <c r="G20" s="29"/>
      <c r="H20" s="30"/>
      <c r="I20" s="30"/>
      <c r="J20" s="29"/>
      <c r="K20" s="29"/>
      <c r="L20" s="146"/>
      <c r="M20" s="42"/>
      <c r="N20" s="66"/>
    </row>
    <row r="21" spans="1:14">
      <c r="A21" s="88"/>
      <c r="B21" s="89"/>
      <c r="C21" s="93"/>
      <c r="D21" s="93"/>
      <c r="E21" s="93"/>
      <c r="F21" s="93"/>
      <c r="G21" s="93"/>
      <c r="H21" s="47"/>
      <c r="I21" s="47"/>
      <c r="J21" s="47"/>
      <c r="K21" s="47"/>
      <c r="L21" s="145"/>
      <c r="M21" s="42"/>
      <c r="N21" s="66"/>
    </row>
    <row r="22" spans="1:14">
      <c r="A22" s="88"/>
      <c r="B22" s="89"/>
      <c r="C22" s="93"/>
      <c r="D22" s="93"/>
      <c r="E22" s="93"/>
      <c r="F22" s="93"/>
      <c r="G22" s="93"/>
      <c r="H22" s="47"/>
      <c r="I22" s="47"/>
      <c r="J22" s="47"/>
      <c r="K22" s="47"/>
      <c r="L22" s="145"/>
      <c r="M22" s="42"/>
      <c r="N22" s="66"/>
    </row>
    <row r="23" spans="1:14">
      <c r="A23" s="88"/>
      <c r="B23" s="89"/>
      <c r="C23" s="93"/>
      <c r="D23" s="93"/>
      <c r="E23" s="93"/>
      <c r="F23" s="93"/>
      <c r="G23" s="93"/>
      <c r="H23" s="47"/>
      <c r="I23" s="47"/>
      <c r="J23" s="47"/>
      <c r="K23" s="47"/>
      <c r="L23" s="145"/>
      <c r="M23" s="42"/>
      <c r="N23" s="66"/>
    </row>
    <row r="24" spans="1:14">
      <c r="A24" s="88"/>
      <c r="B24" s="89"/>
      <c r="C24" s="93"/>
      <c r="D24" s="93"/>
      <c r="E24" s="93"/>
      <c r="F24" s="93"/>
      <c r="G24" s="93"/>
      <c r="H24" s="47"/>
      <c r="I24" s="47"/>
      <c r="J24" s="47"/>
      <c r="K24" s="47"/>
      <c r="L24" s="145"/>
      <c r="M24" s="42"/>
      <c r="N24" s="66"/>
    </row>
    <row r="25" spans="1:14">
      <c r="A25" s="88"/>
      <c r="B25" s="89"/>
      <c r="C25" s="93"/>
      <c r="D25" s="93"/>
      <c r="E25" s="93"/>
      <c r="F25" s="93"/>
      <c r="G25" s="93"/>
      <c r="H25" s="47"/>
      <c r="I25" s="47"/>
      <c r="J25" s="47"/>
      <c r="K25" s="47"/>
      <c r="L25" s="145"/>
      <c r="M25" s="42"/>
      <c r="N25" s="66"/>
    </row>
    <row r="26" spans="1:14">
      <c r="A26" s="88"/>
      <c r="B26" s="89"/>
      <c r="C26" s="93"/>
      <c r="D26" s="93"/>
      <c r="E26" s="93"/>
      <c r="F26" s="93"/>
      <c r="G26" s="93"/>
      <c r="H26" s="47"/>
      <c r="I26" s="47"/>
      <c r="J26" s="47"/>
      <c r="K26" s="47"/>
      <c r="L26" s="145"/>
      <c r="M26" s="42"/>
      <c r="N26" s="66"/>
    </row>
    <row r="27" spans="1:14">
      <c r="A27" s="88"/>
      <c r="B27" s="89"/>
      <c r="C27" s="93"/>
      <c r="D27" s="93"/>
      <c r="E27" s="93"/>
      <c r="F27" s="93"/>
      <c r="G27" s="93"/>
      <c r="H27" s="47"/>
      <c r="I27" s="47"/>
      <c r="J27" s="47"/>
      <c r="K27" s="47"/>
      <c r="L27" s="145"/>
      <c r="M27" s="42"/>
      <c r="N27" s="66"/>
    </row>
    <row r="28" spans="1:14">
      <c r="A28" s="94"/>
      <c r="B28" s="43"/>
      <c r="C28" s="44"/>
      <c r="D28" s="44"/>
      <c r="E28" s="44"/>
      <c r="F28" s="44"/>
      <c r="G28" s="44"/>
      <c r="H28" s="45"/>
      <c r="I28" s="45"/>
      <c r="J28" s="45"/>
      <c r="K28" s="45"/>
      <c r="L28" s="147"/>
      <c r="M28" s="46"/>
      <c r="N28" s="67"/>
    </row>
  </sheetData>
  <conditionalFormatting sqref="H14:K14">
    <cfRule type="cellIs" dxfId="39" priority="2" operator="greaterThanOrEqual">
      <formula>H$13-H$16</formula>
    </cfRule>
  </conditionalFormatting>
  <conditionalFormatting sqref="H5:H6 H10">
    <cfRule type="cellIs" dxfId="38" priority="22" operator="equal">
      <formula>"C"</formula>
    </cfRule>
  </conditionalFormatting>
  <conditionalFormatting sqref="H5:H6 H10">
    <cfRule type="cellIs" dxfId="37" priority="21" operator="equal">
      <formula>"N/C"</formula>
    </cfRule>
  </conditionalFormatting>
  <conditionalFormatting sqref="H5:H6 H10">
    <cfRule type="cellIs" dxfId="36" priority="20" operator="equal">
      <formula>"N/A"</formula>
    </cfRule>
  </conditionalFormatting>
  <conditionalFormatting sqref="H14:K14 H16:K16 H18:K18">
    <cfRule type="expression" dxfId="35" priority="6">
      <formula>COUNTA($H$5:$K$12)&gt;0</formula>
    </cfRule>
  </conditionalFormatting>
  <conditionalFormatting sqref="H13:K13 H15:K15 H17:K17 H19:K19">
    <cfRule type="expression" dxfId="34" priority="3">
      <formula>COUNTA($H$5:$K$12)&gt;0</formula>
    </cfRule>
  </conditionalFormatting>
  <conditionalFormatting sqref="B4 B7">
    <cfRule type="expression" dxfId="33" priority="1">
      <formula>COUNTA($H$5:$K$12)&gt;0</formula>
    </cfRule>
  </conditionalFormatting>
  <conditionalFormatting sqref="I5:K6 H8:K9 I10:K10 H11:K12">
    <cfRule type="cellIs" dxfId="32" priority="8" operator="equal">
      <formula>"N/A"</formula>
    </cfRule>
    <cfRule type="cellIs" dxfId="31" priority="9" operator="equal">
      <formula>"N/C"</formula>
    </cfRule>
    <cfRule type="cellIs" dxfId="30" priority="10" operator="equal">
      <formula>"C"</formula>
    </cfRule>
  </conditionalFormatting>
  <dataValidations count="1">
    <dataValidation type="list" allowBlank="1" showInputMessage="1" showErrorMessage="1" sqref="H8:K12 H5:K6">
      <formula1>"C,N/C,N/A"</formula1>
    </dataValidation>
  </dataValidations>
  <pageMargins left="0.7" right="0.7" top="0.75" bottom="0.75" header="0.3" footer="0.3"/>
  <pageSetup paperSize="9" scale="66" fitToHeight="0" orientation="landscape" horizontalDpi="4294967293" verticalDpi="4294967293" r:id="rId1"/>
  <rowBreaks count="1" manualBreakCount="1">
    <brk id="12"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5"/>
  <sheetViews>
    <sheetView showGridLines="0" zoomScaleNormal="100" zoomScaleSheetLayoutView="70" workbookViewId="0">
      <pane ySplit="2" topLeftCell="A3" activePane="bottomLeft" state="frozen"/>
      <selection pane="bottomLeft" activeCell="A2" sqref="A2"/>
    </sheetView>
  </sheetViews>
  <sheetFormatPr defaultRowHeight="15"/>
  <cols>
    <col min="1" max="1" width="8.125" style="56" customWidth="1"/>
    <col min="2" max="2" width="57.375" style="56" customWidth="1"/>
    <col min="3" max="3" width="5" style="56" bestFit="1" customWidth="1"/>
    <col min="4" max="7" width="9" style="56" hidden="1" customWidth="1"/>
    <col min="8" max="11" width="3.875" style="60" customWidth="1"/>
    <col min="12" max="12" width="53.875" style="153" customWidth="1"/>
    <col min="13" max="13" width="30.625" style="112" customWidth="1"/>
    <col min="14" max="14" width="11.875" style="126" customWidth="1"/>
    <col min="15" max="16384" width="9" style="56"/>
  </cols>
  <sheetData>
    <row r="1" spans="1:14">
      <c r="A1" s="129" t="s">
        <v>310</v>
      </c>
      <c r="B1" s="130"/>
      <c r="C1" s="130"/>
      <c r="D1" s="130"/>
      <c r="E1" s="130"/>
      <c r="F1" s="130"/>
      <c r="G1" s="130"/>
      <c r="H1" s="130"/>
      <c r="I1" s="130"/>
      <c r="J1" s="130"/>
      <c r="K1" s="130"/>
      <c r="L1" s="130"/>
      <c r="M1" s="131"/>
      <c r="N1" s="132"/>
    </row>
    <row r="2" spans="1:14" ht="52.5" customHeight="1">
      <c r="A2" s="37" t="s">
        <v>1</v>
      </c>
      <c r="B2" s="38" t="s">
        <v>2</v>
      </c>
      <c r="C2" s="39" t="s">
        <v>144</v>
      </c>
      <c r="D2" s="57" t="s">
        <v>146</v>
      </c>
      <c r="E2" s="57" t="s">
        <v>147</v>
      </c>
      <c r="F2" s="57" t="s">
        <v>148</v>
      </c>
      <c r="G2" s="57" t="s">
        <v>149</v>
      </c>
      <c r="H2" s="40" t="s">
        <v>4</v>
      </c>
      <c r="I2" s="40" t="s">
        <v>5</v>
      </c>
      <c r="J2" s="40" t="s">
        <v>6</v>
      </c>
      <c r="K2" s="40" t="s">
        <v>7</v>
      </c>
      <c r="L2" s="38" t="s">
        <v>3</v>
      </c>
      <c r="M2" s="41" t="s">
        <v>145</v>
      </c>
      <c r="N2" s="62"/>
    </row>
    <row r="3" spans="1:14">
      <c r="A3" s="133" t="s">
        <v>169</v>
      </c>
      <c r="B3" s="81"/>
      <c r="C3" s="82"/>
      <c r="D3" s="82"/>
      <c r="E3" s="82"/>
      <c r="F3" s="82"/>
      <c r="G3" s="82"/>
      <c r="H3" s="83"/>
      <c r="I3" s="83"/>
      <c r="J3" s="83"/>
      <c r="K3" s="83"/>
      <c r="L3" s="143"/>
      <c r="M3" s="84"/>
      <c r="N3" s="119"/>
    </row>
    <row r="4" spans="1:14">
      <c r="A4" s="134" t="s">
        <v>8</v>
      </c>
      <c r="B4" s="140" t="s">
        <v>48</v>
      </c>
      <c r="C4" s="20" t="s">
        <v>9</v>
      </c>
      <c r="D4" s="20"/>
      <c r="E4" s="20"/>
      <c r="F4" s="20"/>
      <c r="G4" s="20"/>
      <c r="H4" s="21"/>
      <c r="I4" s="21"/>
      <c r="J4" s="21"/>
      <c r="K4" s="21"/>
      <c r="L4" s="144" t="s">
        <v>8</v>
      </c>
      <c r="M4" s="49"/>
      <c r="N4" s="127"/>
    </row>
    <row r="5" spans="1:14" ht="30">
      <c r="A5" s="6" t="s">
        <v>269</v>
      </c>
      <c r="B5" s="7" t="s">
        <v>46</v>
      </c>
      <c r="C5" s="8" t="s">
        <v>87</v>
      </c>
      <c r="D5" s="8" t="s">
        <v>0</v>
      </c>
      <c r="E5" s="8" t="s">
        <v>0</v>
      </c>
      <c r="F5" s="8" t="s">
        <v>0</v>
      </c>
      <c r="G5" s="8" t="s">
        <v>0</v>
      </c>
      <c r="H5" s="23"/>
      <c r="I5" s="23"/>
      <c r="J5" s="23"/>
      <c r="K5" s="23"/>
      <c r="L5" s="10" t="s">
        <v>47</v>
      </c>
      <c r="M5" s="111"/>
      <c r="N5" s="121" t="str">
        <f>IF(OR((H5="N/A")*AND(D5="M"),(I5="N/A")*AND(E5="M"),(J5="N/A")*AND(F5="M"),(K5="N/A")*AND(G5="M"),H5="N/C",I5="N/C",J5="N/C",K5="N/C"),IF(M5="","Please comment!",""),"")</f>
        <v/>
      </c>
    </row>
    <row r="6" spans="1:14">
      <c r="A6" s="134"/>
      <c r="B6" s="140" t="s">
        <v>94</v>
      </c>
      <c r="C6" s="20" t="s">
        <v>9</v>
      </c>
      <c r="D6" s="20"/>
      <c r="E6" s="20"/>
      <c r="F6" s="20"/>
      <c r="G6" s="20"/>
      <c r="H6" s="21"/>
      <c r="I6" s="21"/>
      <c r="J6" s="21"/>
      <c r="K6" s="21"/>
      <c r="L6" s="144" t="s">
        <v>8</v>
      </c>
      <c r="M6" s="49"/>
      <c r="N6" s="127"/>
    </row>
    <row r="7" spans="1:14" ht="75">
      <c r="A7" s="6" t="s">
        <v>268</v>
      </c>
      <c r="B7" s="7" t="s">
        <v>49</v>
      </c>
      <c r="C7" s="8" t="s">
        <v>87</v>
      </c>
      <c r="D7" s="8" t="s">
        <v>150</v>
      </c>
      <c r="E7" s="8" t="s">
        <v>0</v>
      </c>
      <c r="F7" s="8" t="s">
        <v>0</v>
      </c>
      <c r="G7" s="8" t="s">
        <v>0</v>
      </c>
      <c r="H7" s="22"/>
      <c r="I7" s="23"/>
      <c r="J7" s="23"/>
      <c r="K7" s="23"/>
      <c r="L7" s="7" t="s">
        <v>299</v>
      </c>
      <c r="M7" s="111"/>
      <c r="N7" s="121" t="str">
        <f>IF(OR((H7="N/A")*AND(D7="M"),(I7="N/A")*AND(E7="M"),(J7="N/A")*AND(F7="M"),(K7="N/A")*AND(G7="M"),H7="N/C",I7="N/C",J7="N/C",K7="N/C"),IF(M7="","Please comment!",""),"")</f>
        <v/>
      </c>
    </row>
    <row r="8" spans="1:14">
      <c r="A8" s="134"/>
      <c r="B8" s="140" t="s">
        <v>50</v>
      </c>
      <c r="C8" s="20"/>
      <c r="D8" s="20"/>
      <c r="E8" s="20"/>
      <c r="F8" s="20"/>
      <c r="G8" s="20"/>
      <c r="H8" s="21"/>
      <c r="I8" s="21"/>
      <c r="J8" s="21"/>
      <c r="K8" s="21"/>
      <c r="L8" s="144"/>
      <c r="M8" s="49"/>
      <c r="N8" s="127"/>
    </row>
    <row r="9" spans="1:14" ht="30">
      <c r="A9" s="6" t="s">
        <v>267</v>
      </c>
      <c r="B9" s="10" t="s">
        <v>51</v>
      </c>
      <c r="C9" s="8" t="s">
        <v>24</v>
      </c>
      <c r="D9" s="8" t="s">
        <v>0</v>
      </c>
      <c r="E9" s="8" t="s">
        <v>0</v>
      </c>
      <c r="F9" s="8" t="s">
        <v>0</v>
      </c>
      <c r="G9" s="8" t="s">
        <v>0</v>
      </c>
      <c r="H9" s="23"/>
      <c r="I9" s="23"/>
      <c r="J9" s="23"/>
      <c r="K9" s="23"/>
      <c r="L9" s="7" t="s">
        <v>58</v>
      </c>
      <c r="M9" s="111"/>
      <c r="N9" s="121" t="str">
        <f t="shared" ref="N9:N35" si="0">IF(OR((H9="N/A")*AND(D9="M"),(I9="N/A")*AND(E9="M"),(J9="N/A")*AND(F9="M"),(K9="N/A")*AND(G9="M"),H9="N/C",I9="N/C",J9="N/C",K9="N/C"),IF(M9="","Please comment!",""),"")</f>
        <v/>
      </c>
    </row>
    <row r="10" spans="1:14" ht="30">
      <c r="A10" s="6" t="s">
        <v>52</v>
      </c>
      <c r="B10" s="36" t="s">
        <v>53</v>
      </c>
      <c r="C10" s="8" t="s">
        <v>24</v>
      </c>
      <c r="D10" s="8" t="s">
        <v>0</v>
      </c>
      <c r="E10" s="8" t="s">
        <v>0</v>
      </c>
      <c r="F10" s="8" t="s">
        <v>0</v>
      </c>
      <c r="G10" s="8" t="s">
        <v>0</v>
      </c>
      <c r="H10" s="23"/>
      <c r="I10" s="23"/>
      <c r="J10" s="23"/>
      <c r="K10" s="23"/>
      <c r="L10" s="36" t="s">
        <v>59</v>
      </c>
      <c r="M10" s="111"/>
      <c r="N10" s="128" t="str">
        <f t="shared" si="0"/>
        <v/>
      </c>
    </row>
    <row r="11" spans="1:14" ht="45">
      <c r="A11" s="6" t="s">
        <v>266</v>
      </c>
      <c r="B11" s="7" t="s">
        <v>54</v>
      </c>
      <c r="C11" s="8" t="s">
        <v>87</v>
      </c>
      <c r="D11" s="8" t="s">
        <v>0</v>
      </c>
      <c r="E11" s="8" t="s">
        <v>0</v>
      </c>
      <c r="F11" s="8" t="s">
        <v>0</v>
      </c>
      <c r="G11" s="8" t="s">
        <v>0</v>
      </c>
      <c r="H11" s="23"/>
      <c r="I11" s="23"/>
      <c r="J11" s="23"/>
      <c r="K11" s="23"/>
      <c r="L11" s="7" t="s">
        <v>300</v>
      </c>
      <c r="M11" s="111"/>
      <c r="N11" s="128" t="str">
        <f t="shared" si="0"/>
        <v/>
      </c>
    </row>
    <row r="12" spans="1:14" ht="45">
      <c r="A12" s="6" t="s">
        <v>270</v>
      </c>
      <c r="B12" s="7" t="s">
        <v>55</v>
      </c>
      <c r="C12" s="8" t="s">
        <v>24</v>
      </c>
      <c r="D12" s="8" t="s">
        <v>0</v>
      </c>
      <c r="E12" s="8" t="s">
        <v>0</v>
      </c>
      <c r="F12" s="8" t="s">
        <v>0</v>
      </c>
      <c r="G12" s="8" t="s">
        <v>0</v>
      </c>
      <c r="H12" s="23"/>
      <c r="I12" s="23"/>
      <c r="J12" s="23"/>
      <c r="K12" s="23"/>
      <c r="L12" s="36" t="s">
        <v>291</v>
      </c>
      <c r="M12" s="111"/>
      <c r="N12" s="128" t="str">
        <f t="shared" si="0"/>
        <v/>
      </c>
    </row>
    <row r="13" spans="1:14" ht="30">
      <c r="A13" s="6" t="s">
        <v>56</v>
      </c>
      <c r="B13" s="7" t="s">
        <v>57</v>
      </c>
      <c r="C13" s="8" t="s">
        <v>24</v>
      </c>
      <c r="D13" s="8" t="s">
        <v>150</v>
      </c>
      <c r="E13" s="8" t="s">
        <v>0</v>
      </c>
      <c r="F13" s="8" t="s">
        <v>0</v>
      </c>
      <c r="G13" s="8" t="s">
        <v>0</v>
      </c>
      <c r="H13" s="22"/>
      <c r="I13" s="23"/>
      <c r="J13" s="23"/>
      <c r="K13" s="23"/>
      <c r="L13" s="7" t="s">
        <v>60</v>
      </c>
      <c r="M13" s="111"/>
      <c r="N13" s="128" t="str">
        <f t="shared" si="0"/>
        <v/>
      </c>
    </row>
    <row r="14" spans="1:14" ht="135.75" customHeight="1">
      <c r="A14" s="6" t="s">
        <v>61</v>
      </c>
      <c r="B14" s="7" t="s">
        <v>301</v>
      </c>
      <c r="C14" s="8" t="s">
        <v>24</v>
      </c>
      <c r="D14" s="8" t="s">
        <v>150</v>
      </c>
      <c r="E14" s="8" t="s">
        <v>0</v>
      </c>
      <c r="F14" s="8" t="s">
        <v>0</v>
      </c>
      <c r="G14" s="8" t="s">
        <v>0</v>
      </c>
      <c r="H14" s="22"/>
      <c r="I14" s="23"/>
      <c r="J14" s="23"/>
      <c r="K14" s="23"/>
      <c r="L14" s="7"/>
      <c r="M14" s="111"/>
      <c r="N14" s="128" t="str">
        <f t="shared" si="0"/>
        <v/>
      </c>
    </row>
    <row r="15" spans="1:14" ht="184.5" customHeight="1">
      <c r="A15" s="6" t="s">
        <v>62</v>
      </c>
      <c r="B15" s="7" t="s">
        <v>302</v>
      </c>
      <c r="C15" s="8" t="s">
        <v>24</v>
      </c>
      <c r="D15" s="8" t="s">
        <v>150</v>
      </c>
      <c r="E15" s="8" t="s">
        <v>0</v>
      </c>
      <c r="F15" s="8" t="s">
        <v>0</v>
      </c>
      <c r="G15" s="8" t="s">
        <v>0</v>
      </c>
      <c r="H15" s="22"/>
      <c r="I15" s="23"/>
      <c r="J15" s="23"/>
      <c r="K15" s="23"/>
      <c r="L15" s="7" t="s">
        <v>73</v>
      </c>
      <c r="M15" s="111"/>
      <c r="N15" s="128" t="str">
        <f t="shared" si="0"/>
        <v/>
      </c>
    </row>
    <row r="16" spans="1:14" ht="195">
      <c r="A16" s="6" t="s">
        <v>63</v>
      </c>
      <c r="B16" s="7" t="s">
        <v>303</v>
      </c>
      <c r="C16" s="8" t="s">
        <v>24</v>
      </c>
      <c r="D16" s="8" t="s">
        <v>150</v>
      </c>
      <c r="E16" s="8" t="s">
        <v>0</v>
      </c>
      <c r="F16" s="8" t="s">
        <v>0</v>
      </c>
      <c r="G16" s="8" t="s">
        <v>0</v>
      </c>
      <c r="H16" s="22"/>
      <c r="I16" s="23"/>
      <c r="J16" s="23"/>
      <c r="K16" s="23"/>
      <c r="L16" s="7" t="s">
        <v>74</v>
      </c>
      <c r="M16" s="111"/>
      <c r="N16" s="128" t="str">
        <f t="shared" si="0"/>
        <v/>
      </c>
    </row>
    <row r="17" spans="1:14" ht="60">
      <c r="A17" s="6" t="s">
        <v>311</v>
      </c>
      <c r="B17" s="7" t="s">
        <v>64</v>
      </c>
      <c r="C17" s="8" t="s">
        <v>24</v>
      </c>
      <c r="D17" s="8" t="s">
        <v>150</v>
      </c>
      <c r="E17" s="8" t="s">
        <v>150</v>
      </c>
      <c r="F17" s="8" t="s">
        <v>0</v>
      </c>
      <c r="G17" s="8" t="s">
        <v>0</v>
      </c>
      <c r="H17" s="22"/>
      <c r="I17" s="22"/>
      <c r="J17" s="23"/>
      <c r="K17" s="23"/>
      <c r="L17" s="7" t="s">
        <v>75</v>
      </c>
      <c r="M17" s="111"/>
      <c r="N17" s="128" t="str">
        <f t="shared" si="0"/>
        <v/>
      </c>
    </row>
    <row r="18" spans="1:14" ht="45">
      <c r="A18" s="6" t="s">
        <v>309</v>
      </c>
      <c r="B18" s="7" t="s">
        <v>65</v>
      </c>
      <c r="C18" s="8" t="s">
        <v>24</v>
      </c>
      <c r="D18" s="8" t="s">
        <v>0</v>
      </c>
      <c r="E18" s="8" t="s">
        <v>0</v>
      </c>
      <c r="F18" s="8" t="s">
        <v>0</v>
      </c>
      <c r="G18" s="8" t="s">
        <v>0</v>
      </c>
      <c r="H18" s="23"/>
      <c r="I18" s="23"/>
      <c r="J18" s="23"/>
      <c r="K18" s="23"/>
      <c r="L18" s="7" t="s">
        <v>76</v>
      </c>
      <c r="M18" s="111"/>
      <c r="N18" s="128" t="str">
        <f t="shared" si="0"/>
        <v/>
      </c>
    </row>
    <row r="19" spans="1:14" ht="30">
      <c r="A19" s="6" t="s">
        <v>66</v>
      </c>
      <c r="B19" s="7" t="s">
        <v>67</v>
      </c>
      <c r="C19" s="8" t="s">
        <v>24</v>
      </c>
      <c r="D19" s="8" t="s">
        <v>0</v>
      </c>
      <c r="E19" s="8" t="s">
        <v>0</v>
      </c>
      <c r="F19" s="8" t="s">
        <v>0</v>
      </c>
      <c r="G19" s="8" t="s">
        <v>0</v>
      </c>
      <c r="H19" s="23"/>
      <c r="I19" s="23"/>
      <c r="J19" s="23"/>
      <c r="K19" s="23"/>
      <c r="L19" s="36" t="s">
        <v>8</v>
      </c>
      <c r="M19" s="111"/>
      <c r="N19" s="128" t="str">
        <f t="shared" si="0"/>
        <v/>
      </c>
    </row>
    <row r="20" spans="1:14" ht="30">
      <c r="A20" s="6" t="s">
        <v>308</v>
      </c>
      <c r="B20" s="7" t="s">
        <v>68</v>
      </c>
      <c r="C20" s="8" t="s">
        <v>24</v>
      </c>
      <c r="D20" s="8" t="s">
        <v>150</v>
      </c>
      <c r="E20" s="8" t="s">
        <v>0</v>
      </c>
      <c r="F20" s="8" t="s">
        <v>0</v>
      </c>
      <c r="G20" s="8" t="s">
        <v>0</v>
      </c>
      <c r="H20" s="22"/>
      <c r="I20" s="23"/>
      <c r="J20" s="23"/>
      <c r="K20" s="23"/>
      <c r="L20" s="36"/>
      <c r="M20" s="111"/>
      <c r="N20" s="128" t="str">
        <f t="shared" si="0"/>
        <v/>
      </c>
    </row>
    <row r="21" spans="1:14" ht="30">
      <c r="A21" s="6" t="s">
        <v>69</v>
      </c>
      <c r="B21" s="7" t="s">
        <v>70</v>
      </c>
      <c r="C21" s="8" t="s">
        <v>24</v>
      </c>
      <c r="D21" s="8" t="s">
        <v>150</v>
      </c>
      <c r="E21" s="8" t="s">
        <v>0</v>
      </c>
      <c r="F21" s="8" t="s">
        <v>0</v>
      </c>
      <c r="G21" s="8" t="s">
        <v>0</v>
      </c>
      <c r="H21" s="22"/>
      <c r="I21" s="23"/>
      <c r="J21" s="23"/>
      <c r="K21" s="23"/>
      <c r="L21" s="7" t="s">
        <v>77</v>
      </c>
      <c r="M21" s="111"/>
      <c r="N21" s="128" t="str">
        <f t="shared" si="0"/>
        <v/>
      </c>
    </row>
    <row r="22" spans="1:14" ht="60">
      <c r="A22" s="6" t="s">
        <v>71</v>
      </c>
      <c r="B22" s="7" t="s">
        <v>72</v>
      </c>
      <c r="C22" s="8" t="s">
        <v>24</v>
      </c>
      <c r="D22" s="8" t="s">
        <v>0</v>
      </c>
      <c r="E22" s="8" t="s">
        <v>0</v>
      </c>
      <c r="F22" s="8" t="s">
        <v>0</v>
      </c>
      <c r="G22" s="8" t="s">
        <v>0</v>
      </c>
      <c r="H22" s="23"/>
      <c r="I22" s="23"/>
      <c r="J22" s="23"/>
      <c r="K22" s="23"/>
      <c r="L22" s="7"/>
      <c r="M22" s="111"/>
      <c r="N22" s="128" t="str">
        <f t="shared" si="0"/>
        <v/>
      </c>
    </row>
    <row r="23" spans="1:14">
      <c r="A23" s="138"/>
      <c r="B23" s="141" t="s">
        <v>292</v>
      </c>
      <c r="C23" s="53"/>
      <c r="D23" s="53"/>
      <c r="E23" s="53"/>
      <c r="F23" s="53"/>
      <c r="G23" s="53"/>
      <c r="H23" s="54"/>
      <c r="I23" s="54"/>
      <c r="J23" s="54"/>
      <c r="K23" s="54"/>
      <c r="L23" s="152"/>
      <c r="M23" s="55"/>
      <c r="N23" s="122"/>
    </row>
    <row r="24" spans="1:14" ht="105">
      <c r="A24" s="6" t="s">
        <v>78</v>
      </c>
      <c r="B24" s="7" t="s">
        <v>293</v>
      </c>
      <c r="C24" s="8" t="s">
        <v>24</v>
      </c>
      <c r="D24" s="8" t="s">
        <v>0</v>
      </c>
      <c r="E24" s="8" t="s">
        <v>0</v>
      </c>
      <c r="F24" s="8" t="s">
        <v>0</v>
      </c>
      <c r="G24" s="8" t="s">
        <v>0</v>
      </c>
      <c r="H24" s="23"/>
      <c r="I24" s="23"/>
      <c r="J24" s="23"/>
      <c r="K24" s="23"/>
      <c r="L24" s="7" t="s">
        <v>294</v>
      </c>
      <c r="M24" s="111"/>
      <c r="N24" s="128" t="str">
        <f t="shared" si="0"/>
        <v/>
      </c>
    </row>
    <row r="25" spans="1:14" ht="90">
      <c r="A25" s="6" t="s">
        <v>79</v>
      </c>
      <c r="B25" s="7" t="s">
        <v>378</v>
      </c>
      <c r="C25" s="8" t="s">
        <v>24</v>
      </c>
      <c r="D25" s="8" t="s">
        <v>0</v>
      </c>
      <c r="E25" s="8" t="s">
        <v>0</v>
      </c>
      <c r="F25" s="8" t="s">
        <v>0</v>
      </c>
      <c r="G25" s="8" t="s">
        <v>0</v>
      </c>
      <c r="H25" s="23"/>
      <c r="I25" s="23"/>
      <c r="J25" s="23"/>
      <c r="K25" s="23"/>
      <c r="L25" s="36" t="s">
        <v>295</v>
      </c>
      <c r="M25" s="111"/>
      <c r="N25" s="128" t="str">
        <f t="shared" si="0"/>
        <v/>
      </c>
    </row>
    <row r="26" spans="1:14" ht="45">
      <c r="A26" s="6" t="s">
        <v>80</v>
      </c>
      <c r="B26" s="7" t="s">
        <v>296</v>
      </c>
      <c r="C26" s="8" t="s">
        <v>24</v>
      </c>
      <c r="D26" s="8" t="s">
        <v>0</v>
      </c>
      <c r="E26" s="8" t="s">
        <v>0</v>
      </c>
      <c r="F26" s="8" t="s">
        <v>0</v>
      </c>
      <c r="G26" s="8" t="s">
        <v>0</v>
      </c>
      <c r="H26" s="23"/>
      <c r="I26" s="23"/>
      <c r="J26" s="23"/>
      <c r="K26" s="23"/>
      <c r="L26" s="36"/>
      <c r="M26" s="111"/>
      <c r="N26" s="128" t="str">
        <f t="shared" si="0"/>
        <v/>
      </c>
    </row>
    <row r="27" spans="1:14" ht="75">
      <c r="A27" s="6" t="s">
        <v>297</v>
      </c>
      <c r="B27" s="7" t="s">
        <v>298</v>
      </c>
      <c r="C27" s="8" t="s">
        <v>24</v>
      </c>
      <c r="D27" s="8" t="s">
        <v>0</v>
      </c>
      <c r="E27" s="8" t="s">
        <v>0</v>
      </c>
      <c r="F27" s="8" t="s">
        <v>0</v>
      </c>
      <c r="G27" s="8" t="s">
        <v>0</v>
      </c>
      <c r="H27" s="23"/>
      <c r="I27" s="23"/>
      <c r="J27" s="23"/>
      <c r="K27" s="23"/>
      <c r="L27" s="36"/>
      <c r="M27" s="111"/>
      <c r="N27" s="128" t="str">
        <f t="shared" ref="N27" si="1">IF(OR((H27="N/A")*AND(D27="M"),(I27="N/A")*AND(E27="M"),(J27="N/A")*AND(F27="M"),(K27="N/A")*AND(G27="M"),H27="N/C",I27="N/C",J27="N/C",K27="N/C"),IF(M27="","Please comment!",""),"")</f>
        <v/>
      </c>
    </row>
    <row r="28" spans="1:14">
      <c r="A28" s="133" t="s">
        <v>194</v>
      </c>
      <c r="B28" s="81"/>
      <c r="C28" s="82"/>
      <c r="D28" s="82"/>
      <c r="E28" s="82"/>
      <c r="F28" s="82"/>
      <c r="G28" s="82"/>
      <c r="H28" s="83"/>
      <c r="I28" s="83"/>
      <c r="J28" s="83"/>
      <c r="K28" s="83"/>
      <c r="L28" s="143"/>
      <c r="M28" s="84"/>
      <c r="N28" s="119"/>
    </row>
    <row r="29" spans="1:14">
      <c r="A29" s="134" t="s">
        <v>9</v>
      </c>
      <c r="B29" s="140" t="s">
        <v>304</v>
      </c>
      <c r="C29" s="20" t="s">
        <v>9</v>
      </c>
      <c r="D29" s="20"/>
      <c r="E29" s="20"/>
      <c r="F29" s="20"/>
      <c r="G29" s="20"/>
      <c r="H29" s="21"/>
      <c r="I29" s="21"/>
      <c r="J29" s="21"/>
      <c r="K29" s="21"/>
      <c r="L29" s="144" t="s">
        <v>9</v>
      </c>
      <c r="M29" s="49"/>
      <c r="N29" s="127"/>
    </row>
    <row r="30" spans="1:14" ht="30">
      <c r="A30" s="6" t="s">
        <v>306</v>
      </c>
      <c r="B30" s="7" t="s">
        <v>81</v>
      </c>
      <c r="C30" s="8" t="s">
        <v>24</v>
      </c>
      <c r="D30" s="8" t="s">
        <v>0</v>
      </c>
      <c r="E30" s="8" t="s">
        <v>0</v>
      </c>
      <c r="F30" s="8" t="s">
        <v>0</v>
      </c>
      <c r="G30" s="8" t="s">
        <v>0</v>
      </c>
      <c r="H30" s="23"/>
      <c r="I30" s="23"/>
      <c r="J30" s="23"/>
      <c r="K30" s="23"/>
      <c r="L30" s="7"/>
      <c r="M30" s="111"/>
      <c r="N30" s="128" t="str">
        <f t="shared" si="0"/>
        <v/>
      </c>
    </row>
    <row r="31" spans="1:14" ht="75">
      <c r="A31" s="6" t="s">
        <v>307</v>
      </c>
      <c r="B31" s="7" t="s">
        <v>305</v>
      </c>
      <c r="C31" s="8" t="s">
        <v>24</v>
      </c>
      <c r="D31" s="8" t="s">
        <v>150</v>
      </c>
      <c r="E31" s="8" t="s">
        <v>0</v>
      </c>
      <c r="F31" s="8" t="s">
        <v>0</v>
      </c>
      <c r="G31" s="8" t="s">
        <v>0</v>
      </c>
      <c r="H31" s="22"/>
      <c r="I31" s="23"/>
      <c r="J31" s="23"/>
      <c r="K31" s="23"/>
      <c r="L31" s="36" t="s">
        <v>82</v>
      </c>
      <c r="M31" s="111"/>
      <c r="N31" s="128" t="str">
        <f t="shared" si="0"/>
        <v/>
      </c>
    </row>
    <row r="32" spans="1:14">
      <c r="A32" s="133" t="s">
        <v>241</v>
      </c>
      <c r="B32" s="81"/>
      <c r="C32" s="82"/>
      <c r="D32" s="82"/>
      <c r="E32" s="82"/>
      <c r="F32" s="82"/>
      <c r="G32" s="82"/>
      <c r="H32" s="83"/>
      <c r="I32" s="83"/>
      <c r="J32" s="83"/>
      <c r="K32" s="83"/>
      <c r="L32" s="143"/>
      <c r="M32" s="84"/>
      <c r="N32" s="119"/>
    </row>
    <row r="33" spans="1:14">
      <c r="A33" s="134"/>
      <c r="B33" s="140" t="s">
        <v>83</v>
      </c>
      <c r="C33" s="20"/>
      <c r="D33" s="20"/>
      <c r="E33" s="20"/>
      <c r="F33" s="20"/>
      <c r="G33" s="20"/>
      <c r="H33" s="21"/>
      <c r="I33" s="21"/>
      <c r="J33" s="21"/>
      <c r="K33" s="21"/>
      <c r="L33" s="144"/>
      <c r="M33" s="49"/>
      <c r="N33" s="127"/>
    </row>
    <row r="34" spans="1:14" ht="30">
      <c r="A34" s="6" t="s">
        <v>271</v>
      </c>
      <c r="B34" s="7" t="s">
        <v>84</v>
      </c>
      <c r="C34" s="8" t="s">
        <v>24</v>
      </c>
      <c r="D34" s="8" t="s">
        <v>150</v>
      </c>
      <c r="E34" s="8" t="s">
        <v>150</v>
      </c>
      <c r="F34" s="8" t="s">
        <v>150</v>
      </c>
      <c r="G34" s="8" t="s">
        <v>0</v>
      </c>
      <c r="H34" s="22"/>
      <c r="I34" s="22"/>
      <c r="J34" s="22"/>
      <c r="K34" s="23"/>
      <c r="L34" s="10"/>
      <c r="M34" s="111"/>
      <c r="N34" s="128" t="str">
        <f t="shared" si="0"/>
        <v/>
      </c>
    </row>
    <row r="35" spans="1:14" ht="135">
      <c r="A35" s="6" t="s">
        <v>312</v>
      </c>
      <c r="B35" s="7" t="s">
        <v>85</v>
      </c>
      <c r="C35" s="8" t="s">
        <v>24</v>
      </c>
      <c r="D35" s="8" t="s">
        <v>150</v>
      </c>
      <c r="E35" s="8" t="s">
        <v>150</v>
      </c>
      <c r="F35" s="8" t="s">
        <v>0</v>
      </c>
      <c r="G35" s="8" t="s">
        <v>0</v>
      </c>
      <c r="H35" s="22"/>
      <c r="I35" s="22"/>
      <c r="J35" s="23"/>
      <c r="K35" s="23"/>
      <c r="L35" s="10" t="s">
        <v>86</v>
      </c>
      <c r="M35" s="111"/>
      <c r="N35" s="128" t="str">
        <f t="shared" si="0"/>
        <v/>
      </c>
    </row>
    <row r="36" spans="1:14" ht="15.75">
      <c r="A36" s="90" t="s">
        <v>160</v>
      </c>
      <c r="B36" s="27"/>
      <c r="C36" s="27"/>
      <c r="D36" s="27"/>
      <c r="E36" s="27"/>
      <c r="F36" s="27"/>
      <c r="G36" s="27"/>
      <c r="H36" s="137">
        <f>COUNTIF(D$5:D$35,"M")</f>
        <v>13</v>
      </c>
      <c r="I36" s="137">
        <f>COUNTIF(E$5:E$35,"M")</f>
        <v>21</v>
      </c>
      <c r="J36" s="137">
        <f>COUNTIF(F$5:F$35,"M")</f>
        <v>23</v>
      </c>
      <c r="K36" s="137">
        <f>COUNTIF(G$5:G$35,"M")</f>
        <v>24</v>
      </c>
      <c r="L36" s="27"/>
      <c r="M36" s="48" t="str">
        <f>IF(H$37=0,"",IF((H$36=SUM(H37:H39)),"","Please fill in all the control points for Year 1!"))</f>
        <v/>
      </c>
      <c r="N36" s="123"/>
    </row>
    <row r="37" spans="1:14" ht="15.75">
      <c r="A37" s="88" t="s">
        <v>151</v>
      </c>
      <c r="B37" s="89"/>
      <c r="C37" s="89"/>
      <c r="D37" s="89"/>
      <c r="E37" s="89"/>
      <c r="F37" s="89"/>
      <c r="G37" s="89"/>
      <c r="H37" s="135">
        <f>COUNTIFS(D$5:D$35,"M",H$5:H$35,"C")</f>
        <v>0</v>
      </c>
      <c r="I37" s="135">
        <f>COUNTIFS(E$5:E$35,"M",I$5:I$35,"C")</f>
        <v>0</v>
      </c>
      <c r="J37" s="135">
        <f>COUNTIFS(F$5:F$35,"M",J$5:J$35,"C")</f>
        <v>0</v>
      </c>
      <c r="K37" s="135">
        <f>COUNTIFS(G$5:G$35,"M",K$5:K$35,"C")</f>
        <v>0</v>
      </c>
      <c r="L37" s="145"/>
      <c r="M37" s="48" t="str">
        <f>IF(I$37=0,"",IF((I$36=SUM(I37:I39)),"","Please fill in all the control points for Year 2!"))</f>
        <v/>
      </c>
      <c r="N37" s="65"/>
    </row>
    <row r="38" spans="1:14" ht="15.75">
      <c r="A38" s="90" t="s">
        <v>152</v>
      </c>
      <c r="B38" s="27"/>
      <c r="C38" s="27"/>
      <c r="D38" s="27"/>
      <c r="E38" s="27"/>
      <c r="F38" s="27"/>
      <c r="G38" s="27"/>
      <c r="H38" s="135">
        <f>COUNTIFS(D$5:D$35,"M",H$5:H$35,"N/C")</f>
        <v>0</v>
      </c>
      <c r="I38" s="135">
        <f>COUNTIFS(E$5:E$35,"M",I$5:I$35,"N/C")</f>
        <v>0</v>
      </c>
      <c r="J38" s="135">
        <f>COUNTIFS(F$5:F$35,"M",J$5:J$35,"N/C")</f>
        <v>0</v>
      </c>
      <c r="K38" s="135">
        <f>COUNTIFS(G$5:G$35,"M",K$5:K$35,"N/C")</f>
        <v>0</v>
      </c>
      <c r="L38" s="27"/>
      <c r="M38" s="48" t="str">
        <f>IF(J$37=0,"",IF((J$36=SUM(J37:J39)),"","Please fill in all the control points for Year 3!"))</f>
        <v/>
      </c>
      <c r="N38" s="65"/>
    </row>
    <row r="39" spans="1:14" ht="15.75">
      <c r="A39" s="88" t="s">
        <v>153</v>
      </c>
      <c r="B39" s="89"/>
      <c r="C39" s="89"/>
      <c r="D39" s="89"/>
      <c r="E39" s="89"/>
      <c r="F39" s="89"/>
      <c r="G39" s="89"/>
      <c r="H39" s="135">
        <f>COUNTIFS(D$5:D$35,"M",H$5:H$35,"N/A")</f>
        <v>0</v>
      </c>
      <c r="I39" s="135">
        <f>COUNTIFS(E$5:E$35,"M",I$5:I$35,"N/A")</f>
        <v>0</v>
      </c>
      <c r="J39" s="135">
        <f>COUNTIFS(F$5:F$35,"M",J$5:J$35,"N/A")</f>
        <v>0</v>
      </c>
      <c r="K39" s="135">
        <f>COUNTIFS(G$5:G$35,"M",K$5:K$35,"N/A")</f>
        <v>0</v>
      </c>
      <c r="L39" s="145"/>
      <c r="M39" s="48" t="str">
        <f>IF(K$37=0,"",IF((K$36=SUM(K37:K39)),"","Please fill in all the control points for Year 4!"))</f>
        <v/>
      </c>
      <c r="N39" s="65"/>
    </row>
    <row r="40" spans="1:14" ht="15.75">
      <c r="A40" s="90" t="s">
        <v>161</v>
      </c>
      <c r="B40" s="27"/>
      <c r="C40" s="27"/>
      <c r="D40" s="27"/>
      <c r="E40" s="27"/>
      <c r="F40" s="27"/>
      <c r="G40" s="27"/>
      <c r="H40" s="137">
        <f>COUNTIF(D$5:D$35,"X")</f>
        <v>11</v>
      </c>
      <c r="I40" s="137">
        <f>COUNTIF(E$5:E$35,"X")</f>
        <v>3</v>
      </c>
      <c r="J40" s="137">
        <f>COUNTIF(F$5:F$35,"X")</f>
        <v>1</v>
      </c>
      <c r="K40" s="137">
        <f>COUNTIF(G$5:G$35,"X")</f>
        <v>0</v>
      </c>
      <c r="L40" s="27"/>
      <c r="M40" s="48"/>
      <c r="N40" s="65"/>
    </row>
    <row r="41" spans="1:14" ht="15.75">
      <c r="A41" s="88" t="s">
        <v>154</v>
      </c>
      <c r="B41" s="89"/>
      <c r="C41" s="89"/>
      <c r="D41" s="89"/>
      <c r="E41" s="89"/>
      <c r="F41" s="89"/>
      <c r="G41" s="89"/>
      <c r="H41" s="151">
        <f>COUNTIFS(D$5:D$35,"X",H$5:H$35,"C")</f>
        <v>0</v>
      </c>
      <c r="I41" s="151">
        <f>COUNTIFS(E$5:E$35,"X",I$5:I$35,"C")</f>
        <v>0</v>
      </c>
      <c r="J41" s="151">
        <f>COUNTIFS(F$5:F$35,"X",J$5:J$35,"C")</f>
        <v>0</v>
      </c>
      <c r="K41" s="151">
        <f>COUNTIFS(G$5:G$35,"X",K$5:K$35,"C")</f>
        <v>0</v>
      </c>
      <c r="L41" s="145"/>
      <c r="M41" s="42"/>
      <c r="N41" s="65"/>
    </row>
    <row r="42" spans="1:14" ht="15.75">
      <c r="A42" s="91"/>
      <c r="B42" s="27"/>
      <c r="C42" s="27"/>
      <c r="D42" s="27"/>
      <c r="E42" s="27"/>
      <c r="F42" s="27"/>
      <c r="G42" s="27"/>
      <c r="H42" s="149"/>
      <c r="I42" s="149"/>
      <c r="J42" s="149"/>
      <c r="K42" s="149"/>
      <c r="L42" s="27"/>
      <c r="M42" s="42"/>
      <c r="N42" s="65"/>
    </row>
    <row r="43" spans="1:14" ht="15.75">
      <c r="A43" s="92" t="s">
        <v>155</v>
      </c>
      <c r="B43" s="28"/>
      <c r="C43" s="29"/>
      <c r="D43" s="29"/>
      <c r="E43" s="29"/>
      <c r="F43" s="29"/>
      <c r="G43" s="29"/>
      <c r="H43" s="30"/>
      <c r="I43" s="30"/>
      <c r="J43" s="29"/>
      <c r="K43" s="29"/>
      <c r="L43" s="146"/>
      <c r="M43" s="42"/>
      <c r="N43" s="124"/>
    </row>
    <row r="44" spans="1:14" ht="15.75">
      <c r="A44" s="88"/>
      <c r="B44" s="89"/>
      <c r="C44" s="93"/>
      <c r="D44" s="93"/>
      <c r="E44" s="93"/>
      <c r="F44" s="93"/>
      <c r="G44" s="93"/>
      <c r="H44" s="58"/>
      <c r="I44" s="58"/>
      <c r="J44" s="58"/>
      <c r="K44" s="58"/>
      <c r="L44" s="145"/>
      <c r="M44" s="42"/>
      <c r="N44" s="124"/>
    </row>
    <row r="45" spans="1:14" ht="15.75">
      <c r="A45" s="88"/>
      <c r="B45" s="89"/>
      <c r="C45" s="93"/>
      <c r="D45" s="93"/>
      <c r="E45" s="93"/>
      <c r="F45" s="93"/>
      <c r="G45" s="93"/>
      <c r="H45" s="58"/>
      <c r="I45" s="58"/>
      <c r="J45" s="58"/>
      <c r="K45" s="58"/>
      <c r="L45" s="145"/>
      <c r="M45" s="42"/>
      <c r="N45" s="124"/>
    </row>
    <row r="46" spans="1:14" ht="15.75">
      <c r="A46" s="88"/>
      <c r="B46" s="89"/>
      <c r="C46" s="93"/>
      <c r="D46" s="93"/>
      <c r="E46" s="93"/>
      <c r="F46" s="93"/>
      <c r="G46" s="93"/>
      <c r="H46" s="58"/>
      <c r="I46" s="58"/>
      <c r="J46" s="58"/>
      <c r="K46" s="58"/>
      <c r="L46" s="145"/>
      <c r="M46" s="42"/>
      <c r="N46" s="124"/>
    </row>
    <row r="47" spans="1:14" ht="15.75">
      <c r="A47" s="88"/>
      <c r="B47" s="89"/>
      <c r="C47" s="93"/>
      <c r="D47" s="93"/>
      <c r="E47" s="93"/>
      <c r="F47" s="93"/>
      <c r="G47" s="93"/>
      <c r="H47" s="58"/>
      <c r="I47" s="58"/>
      <c r="J47" s="58"/>
      <c r="K47" s="58"/>
      <c r="L47" s="145"/>
      <c r="M47" s="42"/>
      <c r="N47" s="124"/>
    </row>
    <row r="48" spans="1:14" ht="15.75">
      <c r="A48" s="88"/>
      <c r="B48" s="89"/>
      <c r="C48" s="93"/>
      <c r="D48" s="93"/>
      <c r="E48" s="93"/>
      <c r="F48" s="93"/>
      <c r="G48" s="93"/>
      <c r="H48" s="58"/>
      <c r="I48" s="58"/>
      <c r="J48" s="58"/>
      <c r="K48" s="58"/>
      <c r="L48" s="145"/>
      <c r="M48" s="42"/>
      <c r="N48" s="124"/>
    </row>
    <row r="49" spans="1:14" ht="15.75">
      <c r="A49" s="88"/>
      <c r="B49" s="89"/>
      <c r="C49" s="93"/>
      <c r="D49" s="93"/>
      <c r="E49" s="93"/>
      <c r="F49" s="93"/>
      <c r="G49" s="93"/>
      <c r="H49" s="58"/>
      <c r="I49" s="58"/>
      <c r="J49" s="58"/>
      <c r="K49" s="58"/>
      <c r="L49" s="145"/>
      <c r="M49" s="42"/>
      <c r="N49" s="124"/>
    </row>
    <row r="50" spans="1:14" ht="15.75">
      <c r="A50" s="88"/>
      <c r="B50" s="89"/>
      <c r="C50" s="93"/>
      <c r="D50" s="93"/>
      <c r="E50" s="93"/>
      <c r="F50" s="93"/>
      <c r="G50" s="93"/>
      <c r="H50" s="58"/>
      <c r="I50" s="58"/>
      <c r="J50" s="58"/>
      <c r="K50" s="58"/>
      <c r="L50" s="145"/>
      <c r="M50" s="42"/>
      <c r="N50" s="124"/>
    </row>
    <row r="51" spans="1:14" ht="15.75">
      <c r="A51" s="94"/>
      <c r="B51" s="43"/>
      <c r="C51" s="44"/>
      <c r="D51" s="44"/>
      <c r="E51" s="44"/>
      <c r="F51" s="44"/>
      <c r="G51" s="44"/>
      <c r="H51" s="59"/>
      <c r="I51" s="59"/>
      <c r="J51" s="59"/>
      <c r="K51" s="59"/>
      <c r="L51" s="147"/>
      <c r="M51" s="46"/>
      <c r="N51" s="125"/>
    </row>
    <row r="52" spans="1:14">
      <c r="K52" s="61"/>
    </row>
    <row r="53" spans="1:14">
      <c r="K53" s="61"/>
    </row>
    <row r="54" spans="1:14">
      <c r="K54" s="61"/>
    </row>
    <row r="55" spans="1:14">
      <c r="K55" s="61"/>
    </row>
  </sheetData>
  <conditionalFormatting sqref="H7 H13:H16 H17:I17 H20:H21 H34:J34 H35:I35 H31">
    <cfRule type="cellIs" dxfId="29" priority="59" operator="equal">
      <formula>"C"</formula>
    </cfRule>
  </conditionalFormatting>
  <conditionalFormatting sqref="H7 H13:H16 H17:I17 H20:H21 H34:J34 H35:I35 H31">
    <cfRule type="cellIs" dxfId="28" priority="58" operator="equal">
      <formula>"N/C"</formula>
    </cfRule>
  </conditionalFormatting>
  <conditionalFormatting sqref="H7 H13:H16 H17:I17 H20:H21 H34:J34 H35:I35 H31">
    <cfRule type="cellIs" dxfId="27" priority="57" operator="equal">
      <formula>"N/A"</formula>
    </cfRule>
  </conditionalFormatting>
  <conditionalFormatting sqref="H37:K37">
    <cfRule type="cellIs" dxfId="26" priority="5" operator="greaterThanOrEqual">
      <formula>H$36-H$39</formula>
    </cfRule>
  </conditionalFormatting>
  <conditionalFormatting sqref="H37:K37 H39:K39 H41:K41">
    <cfRule type="expression" dxfId="25" priority="9">
      <formula>COUNTA($H$5:$K$35)&gt;0</formula>
    </cfRule>
  </conditionalFormatting>
  <conditionalFormatting sqref="H36:K36 H38:K38 H40:K40 H42:K42">
    <cfRule type="expression" dxfId="24" priority="6">
      <formula>COUNTA($H$5:$K$35)&gt;0</formula>
    </cfRule>
  </conditionalFormatting>
  <conditionalFormatting sqref="B4 B6 B8 B23 B29 B33">
    <cfRule type="expression" dxfId="23" priority="4">
      <formula>COUNTA($H$5:$K$35)&gt;0</formula>
    </cfRule>
  </conditionalFormatting>
  <conditionalFormatting sqref="H5:K5 I7:K7 H9:K12 I13:K16 J17:K17 H18:K19 I20:K21 H22:K22 H30:K30 I31:K31 K34 J35:K35 H24:K27">
    <cfRule type="cellIs" dxfId="22" priority="31" operator="equal">
      <formula>"C"</formula>
    </cfRule>
  </conditionalFormatting>
  <conditionalFormatting sqref="H5:K5 I7:K7 H9:K12 I13:K16 J17:K17 H18:K19 I20:K21 H22:K22 H30:K30 I31:K31 K34 J35:K35 H24:K27">
    <cfRule type="cellIs" dxfId="21" priority="29" operator="equal">
      <formula>"N/A"</formula>
    </cfRule>
  </conditionalFormatting>
  <conditionalFormatting sqref="H5:K5 I7:K7 H9:K12 I13:K16 J17:K17 H18:K19 I20:K21 H22:K22 H30:K30 I31:K31 K34 J35:K35 H24:K27">
    <cfRule type="cellIs" dxfId="20" priority="30" operator="equal">
      <formula>"N/C"</formula>
    </cfRule>
  </conditionalFormatting>
  <dataValidations count="1">
    <dataValidation type="list" allowBlank="1" showInputMessage="1" showErrorMessage="1" sqref="H7:K7 H9:K22 H34:K35 H30:K31 H24:K27 H5:K5">
      <formula1>"C,N/C,N/A"</formula1>
    </dataValidation>
  </dataValidations>
  <pageMargins left="0.70866141732283472" right="0.70866141732283472" top="0.74803149606299213" bottom="0.74803149606299213" header="0.31496062992125984" footer="0.31496062992125984"/>
  <pageSetup paperSize="9" scale="66" fitToHeight="0" orientation="landscape" horizontalDpi="4294967293" verticalDpi="4294967293" r:id="rId1"/>
  <rowBreaks count="2" manualBreakCount="2">
    <brk id="22" max="16383" man="1"/>
    <brk id="3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1"/>
  <sheetViews>
    <sheetView showGridLines="0" zoomScaleNormal="100" zoomScaleSheetLayoutView="70" workbookViewId="0">
      <pane ySplit="2" topLeftCell="A3" activePane="bottomLeft" state="frozen"/>
      <selection pane="bottomLeft" activeCell="A2" sqref="A2"/>
    </sheetView>
  </sheetViews>
  <sheetFormatPr defaultRowHeight="15.75"/>
  <cols>
    <col min="1" max="1" width="8.125" customWidth="1"/>
    <col min="2" max="2" width="57.375" customWidth="1"/>
    <col min="3" max="3" width="5" bestFit="1" customWidth="1"/>
    <col min="4" max="7" width="9" hidden="1" customWidth="1"/>
    <col min="8" max="11" width="3.875" style="76" customWidth="1"/>
    <col min="12" max="12" width="53.875" style="150" customWidth="1"/>
    <col min="13" max="13" width="30.625" style="118" customWidth="1"/>
    <col min="14" max="14" width="11.875" style="126" customWidth="1"/>
  </cols>
  <sheetData>
    <row r="1" spans="1:14">
      <c r="A1" s="129" t="s">
        <v>313</v>
      </c>
      <c r="B1" s="130"/>
      <c r="C1" s="130"/>
      <c r="D1" s="130"/>
      <c r="E1" s="130"/>
      <c r="F1" s="130"/>
      <c r="G1" s="130"/>
      <c r="H1" s="130"/>
      <c r="I1" s="130"/>
      <c r="J1" s="130"/>
      <c r="K1" s="130"/>
      <c r="L1" s="130"/>
      <c r="M1" s="131"/>
      <c r="N1" s="132"/>
    </row>
    <row r="2" spans="1:14" ht="51.75" customHeight="1">
      <c r="A2" s="18" t="s">
        <v>1</v>
      </c>
      <c r="B2" s="2" t="s">
        <v>2</v>
      </c>
      <c r="C2" s="1" t="s">
        <v>144</v>
      </c>
      <c r="D2" s="35" t="s">
        <v>146</v>
      </c>
      <c r="E2" s="35" t="s">
        <v>147</v>
      </c>
      <c r="F2" s="35" t="s">
        <v>148</v>
      </c>
      <c r="G2" s="35" t="s">
        <v>149</v>
      </c>
      <c r="H2" s="19" t="s">
        <v>4</v>
      </c>
      <c r="I2" s="19" t="s">
        <v>5</v>
      </c>
      <c r="J2" s="19" t="s">
        <v>6</v>
      </c>
      <c r="K2" s="19" t="s">
        <v>7</v>
      </c>
      <c r="L2" s="2" t="s">
        <v>3</v>
      </c>
      <c r="M2" s="34" t="s">
        <v>145</v>
      </c>
      <c r="N2" s="69"/>
    </row>
    <row r="3" spans="1:14">
      <c r="A3" s="133" t="s">
        <v>169</v>
      </c>
      <c r="B3" s="81"/>
      <c r="C3" s="82"/>
      <c r="D3" s="82"/>
      <c r="E3" s="82"/>
      <c r="F3" s="82"/>
      <c r="G3" s="82"/>
      <c r="H3" s="83"/>
      <c r="I3" s="83"/>
      <c r="J3" s="83"/>
      <c r="K3" s="83"/>
      <c r="L3" s="143"/>
      <c r="M3" s="84"/>
      <c r="N3" s="119"/>
    </row>
    <row r="4" spans="1:14">
      <c r="A4" s="134" t="s">
        <v>8</v>
      </c>
      <c r="B4" s="140" t="s">
        <v>337</v>
      </c>
      <c r="C4" s="20" t="s">
        <v>9</v>
      </c>
      <c r="D4" s="20"/>
      <c r="E4" s="20"/>
      <c r="F4" s="20"/>
      <c r="G4" s="20"/>
      <c r="H4" s="21"/>
      <c r="I4" s="21"/>
      <c r="J4" s="21"/>
      <c r="K4" s="21"/>
      <c r="L4" s="144" t="s">
        <v>8</v>
      </c>
      <c r="M4" s="49"/>
      <c r="N4" s="120"/>
    </row>
    <row r="5" spans="1:14" ht="30">
      <c r="A5" s="6" t="s">
        <v>256</v>
      </c>
      <c r="B5" s="7" t="s">
        <v>88</v>
      </c>
      <c r="C5" s="8" t="s">
        <v>87</v>
      </c>
      <c r="D5" s="8" t="s">
        <v>0</v>
      </c>
      <c r="E5" s="8" t="s">
        <v>0</v>
      </c>
      <c r="F5" s="8" t="s">
        <v>0</v>
      </c>
      <c r="G5" s="8" t="s">
        <v>0</v>
      </c>
      <c r="H5" s="23"/>
      <c r="I5" s="23"/>
      <c r="J5" s="23"/>
      <c r="K5" s="23"/>
      <c r="L5" s="7" t="s">
        <v>90</v>
      </c>
      <c r="M5" s="114"/>
      <c r="N5" s="121" t="str">
        <f>IF(OR((H5="N/A")*AND(D5="M"),(I5="N/A")*AND(E5="M"),(J5="N/A")*AND(F5="M"),(K5="N/A")*AND(G5="M"),H5="N/C",I5="N/C",J5="N/C",K5="N/C"),IF(M5="","Please comment!",""),"")</f>
        <v/>
      </c>
    </row>
    <row r="6" spans="1:14" ht="45">
      <c r="A6" s="6" t="s">
        <v>257</v>
      </c>
      <c r="B6" s="7" t="s">
        <v>89</v>
      </c>
      <c r="C6" s="8" t="s">
        <v>87</v>
      </c>
      <c r="D6" s="8" t="s">
        <v>0</v>
      </c>
      <c r="E6" s="8" t="s">
        <v>0</v>
      </c>
      <c r="F6" s="8" t="s">
        <v>0</v>
      </c>
      <c r="G6" s="8" t="s">
        <v>0</v>
      </c>
      <c r="H6" s="23"/>
      <c r="I6" s="23"/>
      <c r="J6" s="23"/>
      <c r="K6" s="23"/>
      <c r="L6" s="7" t="s">
        <v>91</v>
      </c>
      <c r="M6" s="114"/>
      <c r="N6" s="121" t="str">
        <f t="shared" ref="N6:N65" si="0">IF(OR((H6="N/A")*AND(D6="M"),(I6="N/A")*AND(E6="M"),(J6="N/A")*AND(F6="M"),(K6="N/A")*AND(G6="M"),H6="N/C",I6="N/C",J6="N/C",K6="N/C"),IF(M6="","Please comment!",""),"")</f>
        <v/>
      </c>
    </row>
    <row r="7" spans="1:14">
      <c r="A7" s="134"/>
      <c r="B7" s="140" t="s">
        <v>48</v>
      </c>
      <c r="C7" s="20" t="s">
        <v>9</v>
      </c>
      <c r="D7" s="20"/>
      <c r="E7" s="20"/>
      <c r="F7" s="20"/>
      <c r="G7" s="20"/>
      <c r="H7" s="21"/>
      <c r="I7" s="21"/>
      <c r="J7" s="21"/>
      <c r="K7" s="21"/>
      <c r="L7" s="144" t="s">
        <v>8</v>
      </c>
      <c r="M7" s="49"/>
      <c r="N7" s="120"/>
    </row>
    <row r="8" spans="1:14" ht="45">
      <c r="A8" s="6" t="s">
        <v>258</v>
      </c>
      <c r="B8" s="7" t="s">
        <v>92</v>
      </c>
      <c r="C8" s="8" t="s">
        <v>87</v>
      </c>
      <c r="D8" s="8" t="s">
        <v>0</v>
      </c>
      <c r="E8" s="8" t="s">
        <v>0</v>
      </c>
      <c r="F8" s="8" t="s">
        <v>0</v>
      </c>
      <c r="G8" s="8" t="s">
        <v>0</v>
      </c>
      <c r="H8" s="23"/>
      <c r="I8" s="23"/>
      <c r="J8" s="23"/>
      <c r="K8" s="23"/>
      <c r="L8" s="7" t="s">
        <v>93</v>
      </c>
      <c r="M8" s="114"/>
      <c r="N8" s="121" t="str">
        <f t="shared" si="0"/>
        <v/>
      </c>
    </row>
    <row r="9" spans="1:14">
      <c r="A9" s="134"/>
      <c r="B9" s="140" t="s">
        <v>94</v>
      </c>
      <c r="C9" s="20" t="s">
        <v>9</v>
      </c>
      <c r="D9" s="20"/>
      <c r="E9" s="20"/>
      <c r="F9" s="20"/>
      <c r="G9" s="20"/>
      <c r="H9" s="21"/>
      <c r="I9" s="21"/>
      <c r="J9" s="21"/>
      <c r="K9" s="21"/>
      <c r="L9" s="144" t="s">
        <v>8</v>
      </c>
      <c r="M9" s="49"/>
      <c r="N9" s="120"/>
    </row>
    <row r="10" spans="1:14" ht="30">
      <c r="A10" s="6" t="s">
        <v>259</v>
      </c>
      <c r="B10" s="7" t="s">
        <v>95</v>
      </c>
      <c r="C10" s="8" t="s">
        <v>143</v>
      </c>
      <c r="D10" s="8" t="s">
        <v>150</v>
      </c>
      <c r="E10" s="8" t="s">
        <v>0</v>
      </c>
      <c r="F10" s="8" t="s">
        <v>0</v>
      </c>
      <c r="G10" s="8" t="s">
        <v>0</v>
      </c>
      <c r="H10" s="22"/>
      <c r="I10" s="23"/>
      <c r="J10" s="23"/>
      <c r="K10" s="23"/>
      <c r="L10" s="36" t="s">
        <v>8</v>
      </c>
      <c r="M10" s="114"/>
      <c r="N10" s="121" t="str">
        <f t="shared" si="0"/>
        <v/>
      </c>
    </row>
    <row r="11" spans="1:14">
      <c r="A11" s="139"/>
      <c r="B11" s="142" t="s">
        <v>314</v>
      </c>
      <c r="C11" s="50"/>
      <c r="D11" s="50"/>
      <c r="E11" s="50"/>
      <c r="F11" s="50"/>
      <c r="G11" s="50"/>
      <c r="H11" s="51"/>
      <c r="I11" s="51"/>
      <c r="J11" s="51"/>
      <c r="K11" s="51"/>
      <c r="L11" s="154"/>
      <c r="M11" s="52"/>
      <c r="N11" s="122"/>
    </row>
    <row r="12" spans="1:14" ht="45">
      <c r="A12" s="6" t="s">
        <v>96</v>
      </c>
      <c r="B12" s="7" t="s">
        <v>315</v>
      </c>
      <c r="C12" s="8" t="s">
        <v>87</v>
      </c>
      <c r="D12" s="8" t="s">
        <v>0</v>
      </c>
      <c r="E12" s="8" t="s">
        <v>0</v>
      </c>
      <c r="F12" s="8" t="s">
        <v>0</v>
      </c>
      <c r="G12" s="8" t="s">
        <v>0</v>
      </c>
      <c r="H12" s="23"/>
      <c r="I12" s="23"/>
      <c r="J12" s="23"/>
      <c r="K12" s="23"/>
      <c r="L12" s="36" t="s">
        <v>338</v>
      </c>
      <c r="M12" s="114"/>
      <c r="N12" s="121" t="str">
        <f t="shared" si="0"/>
        <v/>
      </c>
    </row>
    <row r="13" spans="1:14" ht="30">
      <c r="A13" s="6" t="s">
        <v>260</v>
      </c>
      <c r="B13" s="7" t="s">
        <v>316</v>
      </c>
      <c r="C13" s="8" t="s">
        <v>87</v>
      </c>
      <c r="D13" s="8" t="s">
        <v>0</v>
      </c>
      <c r="E13" s="8" t="s">
        <v>0</v>
      </c>
      <c r="F13" s="8" t="s">
        <v>0</v>
      </c>
      <c r="G13" s="8" t="s">
        <v>0</v>
      </c>
      <c r="H13" s="23"/>
      <c r="I13" s="23"/>
      <c r="J13" s="23"/>
      <c r="K13" s="23"/>
      <c r="L13" s="7" t="s">
        <v>102</v>
      </c>
      <c r="M13" s="114"/>
      <c r="N13" s="121" t="str">
        <f t="shared" si="0"/>
        <v/>
      </c>
    </row>
    <row r="14" spans="1:14" ht="90">
      <c r="A14" s="6" t="s">
        <v>97</v>
      </c>
      <c r="B14" s="7" t="s">
        <v>317</v>
      </c>
      <c r="C14" s="8" t="s">
        <v>87</v>
      </c>
      <c r="D14" s="8" t="s">
        <v>0</v>
      </c>
      <c r="E14" s="8" t="s">
        <v>0</v>
      </c>
      <c r="F14" s="8" t="s">
        <v>0</v>
      </c>
      <c r="G14" s="8" t="s">
        <v>0</v>
      </c>
      <c r="H14" s="23"/>
      <c r="I14" s="23"/>
      <c r="J14" s="23"/>
      <c r="K14" s="23"/>
      <c r="L14" s="7" t="s">
        <v>339</v>
      </c>
      <c r="M14" s="114"/>
      <c r="N14" s="121" t="str">
        <f t="shared" ref="N14" si="1">IF(OR((H14="N/A")*AND(D14="M"),(I14="N/A")*AND(E14="M"),(J14="N/A")*AND(F14="M"),(K14="N/A")*AND(G14="M"),H14="N/C",I14="N/C",J14="N/C",K14="N/C"),IF(M14="","Please comment!",""),"")</f>
        <v/>
      </c>
    </row>
    <row r="15" spans="1:14" ht="30">
      <c r="A15" s="6" t="s">
        <v>318</v>
      </c>
      <c r="B15" s="7" t="s">
        <v>319</v>
      </c>
      <c r="C15" s="8" t="s">
        <v>24</v>
      </c>
      <c r="D15" s="8" t="s">
        <v>150</v>
      </c>
      <c r="E15" s="8" t="s">
        <v>0</v>
      </c>
      <c r="F15" s="8" t="s">
        <v>0</v>
      </c>
      <c r="G15" s="8" t="s">
        <v>0</v>
      </c>
      <c r="H15" s="22"/>
      <c r="I15" s="23"/>
      <c r="J15" s="23"/>
      <c r="K15" s="23"/>
      <c r="L15" s="7"/>
      <c r="M15" s="114"/>
      <c r="N15" s="121" t="str">
        <f t="shared" ref="N15" si="2">IF(OR((H15="N/A")*AND(D15="M"),(I15="N/A")*AND(E15="M"),(J15="N/A")*AND(F15="M"),(K15="N/A")*AND(G15="M"),H15="N/C",I15="N/C",J15="N/C",K15="N/C"),IF(M15="","Please comment!",""),"")</f>
        <v/>
      </c>
    </row>
    <row r="16" spans="1:14" ht="120">
      <c r="A16" s="6" t="s">
        <v>98</v>
      </c>
      <c r="B16" s="7" t="s">
        <v>320</v>
      </c>
      <c r="C16" s="8" t="s">
        <v>24</v>
      </c>
      <c r="D16" s="8" t="s">
        <v>150</v>
      </c>
      <c r="E16" s="8" t="s">
        <v>0</v>
      </c>
      <c r="F16" s="8" t="s">
        <v>0</v>
      </c>
      <c r="G16" s="8" t="s">
        <v>0</v>
      </c>
      <c r="H16" s="22"/>
      <c r="I16" s="23"/>
      <c r="J16" s="23"/>
      <c r="K16" s="23"/>
      <c r="L16" s="7"/>
      <c r="M16" s="114"/>
      <c r="N16" s="121" t="str">
        <f>IF(OR((H16="N/A")*AND(D16="M"),(I16="N/A")*AND(E16="M"),(J16="N/A")*AND(F16="M"),(K16="N/A")*AND(G16="M"),H16="N/C",I16="N/C",J16="N/C",K16="N/C"),IF(M16="","Please comment!",""),"")</f>
        <v/>
      </c>
    </row>
    <row r="17" spans="1:14">
      <c r="A17" s="134"/>
      <c r="B17" s="140" t="s">
        <v>321</v>
      </c>
      <c r="C17" s="20"/>
      <c r="D17" s="20"/>
      <c r="E17" s="20"/>
      <c r="F17" s="20"/>
      <c r="G17" s="20"/>
      <c r="H17" s="21"/>
      <c r="I17" s="21"/>
      <c r="J17" s="21"/>
      <c r="K17" s="21"/>
      <c r="L17" s="144"/>
      <c r="M17" s="49"/>
      <c r="N17" s="120"/>
    </row>
    <row r="18" spans="1:14" ht="45">
      <c r="A18" s="6" t="s">
        <v>322</v>
      </c>
      <c r="B18" s="7" t="s">
        <v>323</v>
      </c>
      <c r="C18" s="8" t="s">
        <v>87</v>
      </c>
      <c r="D18" s="8" t="s">
        <v>150</v>
      </c>
      <c r="E18" s="8" t="s">
        <v>0</v>
      </c>
      <c r="F18" s="8" t="s">
        <v>0</v>
      </c>
      <c r="G18" s="8" t="s">
        <v>0</v>
      </c>
      <c r="H18" s="22"/>
      <c r="I18" s="23"/>
      <c r="J18" s="23"/>
      <c r="K18" s="23"/>
      <c r="L18" s="7" t="s">
        <v>103</v>
      </c>
      <c r="M18" s="114"/>
      <c r="N18" s="121" t="str">
        <f t="shared" ref="N18" si="3">IF(OR((H18="N/A")*AND(D18="M"),(I18="N/A")*AND(E18="M"),(J18="N/A")*AND(F18="M"),(K18="N/A")*AND(G18="M"),H18="N/C",I18="N/C",J18="N/C",K18="N/C"),IF(M18="","Please comment!",""),"")</f>
        <v/>
      </c>
    </row>
    <row r="19" spans="1:14" ht="45">
      <c r="A19" s="6" t="s">
        <v>101</v>
      </c>
      <c r="B19" s="7" t="s">
        <v>99</v>
      </c>
      <c r="C19" s="8" t="s">
        <v>24</v>
      </c>
      <c r="D19" s="8" t="s">
        <v>0</v>
      </c>
      <c r="E19" s="8" t="s">
        <v>0</v>
      </c>
      <c r="F19" s="8" t="s">
        <v>0</v>
      </c>
      <c r="G19" s="8" t="s">
        <v>0</v>
      </c>
      <c r="H19" s="23"/>
      <c r="I19" s="23"/>
      <c r="J19" s="23"/>
      <c r="K19" s="23"/>
      <c r="L19" s="36" t="s">
        <v>8</v>
      </c>
      <c r="M19" s="114"/>
      <c r="N19" s="121" t="str">
        <f t="shared" si="0"/>
        <v/>
      </c>
    </row>
    <row r="20" spans="1:14" ht="45">
      <c r="A20" s="6" t="s">
        <v>105</v>
      </c>
      <c r="B20" s="7" t="s">
        <v>100</v>
      </c>
      <c r="C20" s="8" t="s">
        <v>24</v>
      </c>
      <c r="D20" s="8" t="s">
        <v>0</v>
      </c>
      <c r="E20" s="8" t="s">
        <v>0</v>
      </c>
      <c r="F20" s="8" t="s">
        <v>0</v>
      </c>
      <c r="G20" s="8" t="s">
        <v>0</v>
      </c>
      <c r="H20" s="23"/>
      <c r="I20" s="23"/>
      <c r="J20" s="23"/>
      <c r="K20" s="23"/>
      <c r="L20" s="7" t="s">
        <v>104</v>
      </c>
      <c r="M20" s="114"/>
      <c r="N20" s="121" t="str">
        <f t="shared" si="0"/>
        <v/>
      </c>
    </row>
    <row r="21" spans="1:14" ht="135">
      <c r="A21" s="6" t="s">
        <v>261</v>
      </c>
      <c r="B21" s="7" t="s">
        <v>324</v>
      </c>
      <c r="C21" s="8" t="s">
        <v>24</v>
      </c>
      <c r="D21" s="8" t="s">
        <v>150</v>
      </c>
      <c r="E21" s="8" t="s">
        <v>0</v>
      </c>
      <c r="F21" s="8" t="s">
        <v>0</v>
      </c>
      <c r="G21" s="8" t="s">
        <v>0</v>
      </c>
      <c r="H21" s="22"/>
      <c r="I21" s="23"/>
      <c r="J21" s="23"/>
      <c r="K21" s="23"/>
      <c r="L21" s="7"/>
      <c r="M21" s="114"/>
      <c r="N21" s="121" t="str">
        <f t="shared" si="0"/>
        <v/>
      </c>
    </row>
    <row r="22" spans="1:14" ht="45">
      <c r="A22" s="6" t="s">
        <v>107</v>
      </c>
      <c r="B22" s="7" t="s">
        <v>325</v>
      </c>
      <c r="C22" s="8" t="s">
        <v>24</v>
      </c>
      <c r="D22" s="8" t="s">
        <v>0</v>
      </c>
      <c r="E22" s="8" t="s">
        <v>0</v>
      </c>
      <c r="F22" s="8" t="s">
        <v>0</v>
      </c>
      <c r="G22" s="8" t="s">
        <v>0</v>
      </c>
      <c r="H22" s="23"/>
      <c r="I22" s="23"/>
      <c r="J22" s="23"/>
      <c r="K22" s="23"/>
      <c r="L22" s="7" t="s">
        <v>113</v>
      </c>
      <c r="M22" s="114"/>
      <c r="N22" s="121" t="str">
        <f t="shared" si="0"/>
        <v/>
      </c>
    </row>
    <row r="23" spans="1:14" ht="63.75" customHeight="1">
      <c r="A23" s="6" t="s">
        <v>108</v>
      </c>
      <c r="B23" s="7" t="s">
        <v>106</v>
      </c>
      <c r="C23" s="8" t="s">
        <v>24</v>
      </c>
      <c r="D23" s="8" t="s">
        <v>150</v>
      </c>
      <c r="E23" s="8" t="s">
        <v>0</v>
      </c>
      <c r="F23" s="8" t="s">
        <v>0</v>
      </c>
      <c r="G23" s="8" t="s">
        <v>0</v>
      </c>
      <c r="H23" s="22"/>
      <c r="I23" s="23"/>
      <c r="J23" s="23"/>
      <c r="K23" s="23"/>
      <c r="L23" s="7" t="s">
        <v>77</v>
      </c>
      <c r="M23" s="114"/>
      <c r="N23" s="121" t="str">
        <f t="shared" si="0"/>
        <v/>
      </c>
    </row>
    <row r="24" spans="1:14" ht="30">
      <c r="A24" s="6" t="s">
        <v>110</v>
      </c>
      <c r="B24" s="7" t="s">
        <v>326</v>
      </c>
      <c r="C24" s="8" t="s">
        <v>24</v>
      </c>
      <c r="D24" s="8" t="s">
        <v>0</v>
      </c>
      <c r="E24" s="8" t="s">
        <v>0</v>
      </c>
      <c r="F24" s="8" t="s">
        <v>0</v>
      </c>
      <c r="G24" s="8" t="s">
        <v>0</v>
      </c>
      <c r="H24" s="23"/>
      <c r="I24" s="23"/>
      <c r="J24" s="23"/>
      <c r="K24" s="23"/>
      <c r="L24" s="7"/>
      <c r="M24" s="114"/>
      <c r="N24" s="121" t="str">
        <f t="shared" si="0"/>
        <v/>
      </c>
    </row>
    <row r="25" spans="1:14" ht="30">
      <c r="A25" s="6" t="s">
        <v>112</v>
      </c>
      <c r="B25" s="7" t="s">
        <v>109</v>
      </c>
      <c r="C25" s="8" t="s">
        <v>24</v>
      </c>
      <c r="D25" s="8" t="s">
        <v>0</v>
      </c>
      <c r="E25" s="8" t="s">
        <v>0</v>
      </c>
      <c r="F25" s="8" t="s">
        <v>0</v>
      </c>
      <c r="G25" s="8" t="s">
        <v>0</v>
      </c>
      <c r="H25" s="23"/>
      <c r="I25" s="23"/>
      <c r="J25" s="23"/>
      <c r="K25" s="23"/>
      <c r="L25" s="36" t="s">
        <v>8</v>
      </c>
      <c r="M25" s="114"/>
      <c r="N25" s="121" t="str">
        <f t="shared" si="0"/>
        <v/>
      </c>
    </row>
    <row r="26" spans="1:14" ht="30">
      <c r="A26" s="6" t="s">
        <v>115</v>
      </c>
      <c r="B26" s="7" t="s">
        <v>111</v>
      </c>
      <c r="C26" s="8" t="s">
        <v>24</v>
      </c>
      <c r="D26" s="8" t="s">
        <v>0</v>
      </c>
      <c r="E26" s="8" t="s">
        <v>0</v>
      </c>
      <c r="F26" s="8" t="s">
        <v>0</v>
      </c>
      <c r="G26" s="8" t="s">
        <v>0</v>
      </c>
      <c r="H26" s="23"/>
      <c r="I26" s="23"/>
      <c r="J26" s="23"/>
      <c r="K26" s="23"/>
      <c r="L26" s="7"/>
      <c r="M26" s="114"/>
      <c r="N26" s="121" t="str">
        <f t="shared" si="0"/>
        <v/>
      </c>
    </row>
    <row r="27" spans="1:14" ht="75">
      <c r="A27" s="6" t="s">
        <v>116</v>
      </c>
      <c r="B27" s="7" t="s">
        <v>340</v>
      </c>
      <c r="C27" s="8" t="s">
        <v>24</v>
      </c>
      <c r="D27" s="8" t="s">
        <v>0</v>
      </c>
      <c r="E27" s="8" t="s">
        <v>0</v>
      </c>
      <c r="F27" s="8" t="s">
        <v>0</v>
      </c>
      <c r="G27" s="8" t="s">
        <v>0</v>
      </c>
      <c r="H27" s="23"/>
      <c r="I27" s="23"/>
      <c r="J27" s="23"/>
      <c r="K27" s="23"/>
      <c r="L27" s="7" t="s">
        <v>114</v>
      </c>
      <c r="M27" s="114"/>
      <c r="N27" s="121" t="str">
        <f t="shared" si="0"/>
        <v/>
      </c>
    </row>
    <row r="28" spans="1:14">
      <c r="A28" s="139"/>
      <c r="B28" s="142" t="s">
        <v>327</v>
      </c>
      <c r="C28" s="50"/>
      <c r="D28" s="50"/>
      <c r="E28" s="50"/>
      <c r="F28" s="50"/>
      <c r="G28" s="50"/>
      <c r="H28" s="51"/>
      <c r="I28" s="51"/>
      <c r="J28" s="51"/>
      <c r="K28" s="51"/>
      <c r="L28" s="154"/>
      <c r="M28" s="52"/>
      <c r="N28" s="122"/>
    </row>
    <row r="29" spans="1:14" ht="90">
      <c r="A29" s="6" t="s">
        <v>117</v>
      </c>
      <c r="B29" s="73" t="s">
        <v>379</v>
      </c>
      <c r="C29" s="8" t="s">
        <v>24</v>
      </c>
      <c r="D29" s="8" t="s">
        <v>0</v>
      </c>
      <c r="E29" s="8" t="s">
        <v>0</v>
      </c>
      <c r="F29" s="8" t="s">
        <v>0</v>
      </c>
      <c r="G29" s="8" t="s">
        <v>0</v>
      </c>
      <c r="H29" s="23"/>
      <c r="I29" s="23"/>
      <c r="J29" s="23"/>
      <c r="K29" s="23"/>
      <c r="L29" s="7" t="s">
        <v>380</v>
      </c>
      <c r="M29" s="114"/>
      <c r="N29" s="121" t="str">
        <f t="shared" si="0"/>
        <v/>
      </c>
    </row>
    <row r="30" spans="1:14">
      <c r="A30" s="139"/>
      <c r="B30" s="142" t="s">
        <v>292</v>
      </c>
      <c r="C30" s="50"/>
      <c r="D30" s="50"/>
      <c r="E30" s="50"/>
      <c r="F30" s="50"/>
      <c r="G30" s="50"/>
      <c r="H30" s="51"/>
      <c r="I30" s="51"/>
      <c r="J30" s="51"/>
      <c r="K30" s="51"/>
      <c r="L30" s="154"/>
      <c r="M30" s="52"/>
      <c r="N30" s="122"/>
    </row>
    <row r="31" spans="1:14" ht="135">
      <c r="A31" s="6" t="s">
        <v>118</v>
      </c>
      <c r="B31" s="7" t="s">
        <v>328</v>
      </c>
      <c r="C31" s="8" t="s">
        <v>24</v>
      </c>
      <c r="D31" s="8" t="s">
        <v>0</v>
      </c>
      <c r="E31" s="8" t="s">
        <v>0</v>
      </c>
      <c r="F31" s="8" t="s">
        <v>0</v>
      </c>
      <c r="G31" s="8" t="s">
        <v>0</v>
      </c>
      <c r="H31" s="23"/>
      <c r="I31" s="23"/>
      <c r="J31" s="23"/>
      <c r="K31" s="23"/>
      <c r="L31" s="7" t="s">
        <v>329</v>
      </c>
      <c r="M31" s="114"/>
      <c r="N31" s="121" t="str">
        <f t="shared" si="0"/>
        <v/>
      </c>
    </row>
    <row r="32" spans="1:14" ht="60">
      <c r="A32" s="6" t="s">
        <v>119</v>
      </c>
      <c r="B32" s="7" t="s">
        <v>330</v>
      </c>
      <c r="C32" s="8" t="s">
        <v>24</v>
      </c>
      <c r="D32" s="8" t="s">
        <v>0</v>
      </c>
      <c r="E32" s="8" t="s">
        <v>0</v>
      </c>
      <c r="F32" s="8" t="s">
        <v>0</v>
      </c>
      <c r="G32" s="8" t="s">
        <v>0</v>
      </c>
      <c r="H32" s="23"/>
      <c r="I32" s="23"/>
      <c r="J32" s="23"/>
      <c r="K32" s="23"/>
      <c r="L32" s="36" t="s">
        <v>331</v>
      </c>
      <c r="M32" s="114"/>
      <c r="N32" s="121" t="str">
        <f t="shared" si="0"/>
        <v/>
      </c>
    </row>
    <row r="33" spans="1:14" ht="45">
      <c r="A33" s="6" t="s">
        <v>120</v>
      </c>
      <c r="B33" s="7" t="s">
        <v>332</v>
      </c>
      <c r="C33" s="8" t="s">
        <v>24</v>
      </c>
      <c r="D33" s="8" t="s">
        <v>0</v>
      </c>
      <c r="E33" s="8" t="s">
        <v>0</v>
      </c>
      <c r="F33" s="8" t="s">
        <v>0</v>
      </c>
      <c r="G33" s="8" t="s">
        <v>0</v>
      </c>
      <c r="H33" s="23"/>
      <c r="I33" s="23"/>
      <c r="J33" s="23"/>
      <c r="K33" s="23"/>
      <c r="L33" s="36"/>
      <c r="M33" s="114"/>
      <c r="N33" s="121" t="str">
        <f t="shared" ref="N33" si="4">IF(OR((H33="N/A")*AND(D33="M"),(I33="N/A")*AND(E33="M"),(J33="N/A")*AND(F33="M"),(K33="N/A")*AND(G33="M"),H33="N/C",I33="N/C",J33="N/C",K33="N/C"),IF(M33="","Please comment!",""),"")</f>
        <v/>
      </c>
    </row>
    <row r="34" spans="1:14" ht="75">
      <c r="A34" s="6" t="s">
        <v>333</v>
      </c>
      <c r="B34" s="7" t="s">
        <v>298</v>
      </c>
      <c r="C34" s="8" t="s">
        <v>24</v>
      </c>
      <c r="D34" s="8" t="s">
        <v>0</v>
      </c>
      <c r="E34" s="8" t="s">
        <v>0</v>
      </c>
      <c r="F34" s="8" t="s">
        <v>0</v>
      </c>
      <c r="G34" s="8" t="s">
        <v>0</v>
      </c>
      <c r="H34" s="23"/>
      <c r="I34" s="23"/>
      <c r="J34" s="23"/>
      <c r="K34" s="23"/>
      <c r="L34" s="36"/>
      <c r="M34" s="114"/>
      <c r="N34" s="121" t="str">
        <f t="shared" si="0"/>
        <v/>
      </c>
    </row>
    <row r="35" spans="1:14">
      <c r="A35" s="139"/>
      <c r="B35" s="142" t="s">
        <v>334</v>
      </c>
      <c r="C35" s="50"/>
      <c r="D35" s="50"/>
      <c r="E35" s="50"/>
      <c r="F35" s="50"/>
      <c r="G35" s="50"/>
      <c r="H35" s="51"/>
      <c r="I35" s="51"/>
      <c r="J35" s="51"/>
      <c r="K35" s="51"/>
      <c r="L35" s="154"/>
      <c r="M35" s="52"/>
      <c r="N35" s="122"/>
    </row>
    <row r="36" spans="1:14" ht="159.75" customHeight="1">
      <c r="A36" s="6" t="s">
        <v>335</v>
      </c>
      <c r="B36" s="73" t="s">
        <v>341</v>
      </c>
      <c r="C36" s="8" t="s">
        <v>24</v>
      </c>
      <c r="D36" s="8" t="s">
        <v>0</v>
      </c>
      <c r="E36" s="8" t="s">
        <v>0</v>
      </c>
      <c r="F36" s="8" t="s">
        <v>0</v>
      </c>
      <c r="G36" s="8" t="s">
        <v>0</v>
      </c>
      <c r="H36" s="23"/>
      <c r="I36" s="23"/>
      <c r="J36" s="23"/>
      <c r="K36" s="23"/>
      <c r="L36" s="7" t="s">
        <v>381</v>
      </c>
      <c r="M36" s="114"/>
      <c r="N36" s="121" t="str">
        <f t="shared" si="0"/>
        <v/>
      </c>
    </row>
    <row r="37" spans="1:14" ht="60">
      <c r="A37" s="6" t="s">
        <v>336</v>
      </c>
      <c r="B37" s="73" t="s">
        <v>342</v>
      </c>
      <c r="C37" s="8" t="s">
        <v>24</v>
      </c>
      <c r="D37" s="8" t="s">
        <v>0</v>
      </c>
      <c r="E37" s="8" t="s">
        <v>0</v>
      </c>
      <c r="F37" s="8" t="s">
        <v>0</v>
      </c>
      <c r="G37" s="8" t="s">
        <v>0</v>
      </c>
      <c r="H37" s="23"/>
      <c r="I37" s="23"/>
      <c r="J37" s="23"/>
      <c r="K37" s="23"/>
      <c r="L37" s="7" t="s">
        <v>121</v>
      </c>
      <c r="M37" s="114"/>
      <c r="N37" s="121" t="str">
        <f t="shared" si="0"/>
        <v/>
      </c>
    </row>
    <row r="38" spans="1:14">
      <c r="A38" s="133" t="s">
        <v>194</v>
      </c>
      <c r="B38" s="81"/>
      <c r="C38" s="82"/>
      <c r="D38" s="82"/>
      <c r="E38" s="82"/>
      <c r="F38" s="82"/>
      <c r="G38" s="82"/>
      <c r="H38" s="83"/>
      <c r="I38" s="83"/>
      <c r="J38" s="83"/>
      <c r="K38" s="83"/>
      <c r="L38" s="143"/>
      <c r="M38" s="84"/>
      <c r="N38" s="119"/>
    </row>
    <row r="39" spans="1:14">
      <c r="A39" s="134"/>
      <c r="B39" s="140" t="s">
        <v>122</v>
      </c>
      <c r="C39" s="20"/>
      <c r="D39" s="20"/>
      <c r="E39" s="20"/>
      <c r="F39" s="20"/>
      <c r="G39" s="20"/>
      <c r="H39" s="21"/>
      <c r="I39" s="21"/>
      <c r="J39" s="21"/>
      <c r="K39" s="21"/>
      <c r="L39" s="144"/>
      <c r="M39" s="49"/>
      <c r="N39" s="120"/>
    </row>
    <row r="40" spans="1:14" ht="30" customHeight="1">
      <c r="A40" s="6" t="s">
        <v>343</v>
      </c>
      <c r="B40" s="7" t="s">
        <v>123</v>
      </c>
      <c r="C40" s="8" t="s">
        <v>24</v>
      </c>
      <c r="D40" s="8" t="s">
        <v>150</v>
      </c>
      <c r="E40" s="8" t="s">
        <v>0</v>
      </c>
      <c r="F40" s="8" t="s">
        <v>0</v>
      </c>
      <c r="G40" s="8" t="s">
        <v>0</v>
      </c>
      <c r="H40" s="22"/>
      <c r="I40" s="23"/>
      <c r="J40" s="23"/>
      <c r="K40" s="23"/>
      <c r="L40" s="7" t="s">
        <v>130</v>
      </c>
      <c r="M40" s="114"/>
      <c r="N40" s="121" t="str">
        <f t="shared" si="0"/>
        <v/>
      </c>
    </row>
    <row r="41" spans="1:14" ht="30">
      <c r="A41" s="6" t="s">
        <v>262</v>
      </c>
      <c r="B41" s="7" t="s">
        <v>349</v>
      </c>
      <c r="C41" s="8" t="s">
        <v>24</v>
      </c>
      <c r="D41" s="8" t="s">
        <v>0</v>
      </c>
      <c r="E41" s="8" t="s">
        <v>0</v>
      </c>
      <c r="F41" s="8" t="s">
        <v>0</v>
      </c>
      <c r="G41" s="8" t="s">
        <v>0</v>
      </c>
      <c r="H41" s="23"/>
      <c r="I41" s="23"/>
      <c r="J41" s="23"/>
      <c r="K41" s="23"/>
      <c r="L41" s="7" t="s">
        <v>131</v>
      </c>
      <c r="M41" s="114"/>
      <c r="N41" s="121" t="str">
        <f t="shared" si="0"/>
        <v/>
      </c>
    </row>
    <row r="42" spans="1:14" ht="30">
      <c r="A42" s="6" t="s">
        <v>263</v>
      </c>
      <c r="B42" s="7" t="s">
        <v>344</v>
      </c>
      <c r="C42" s="8" t="s">
        <v>24</v>
      </c>
      <c r="D42" s="8" t="s">
        <v>150</v>
      </c>
      <c r="E42" s="8" t="s">
        <v>150</v>
      </c>
      <c r="F42" s="8" t="s">
        <v>150</v>
      </c>
      <c r="G42" s="8" t="s">
        <v>0</v>
      </c>
      <c r="H42" s="22"/>
      <c r="I42" s="22"/>
      <c r="J42" s="22"/>
      <c r="K42" s="23"/>
      <c r="L42" s="36" t="s">
        <v>345</v>
      </c>
      <c r="M42" s="114"/>
      <c r="N42" s="121" t="str">
        <f t="shared" si="0"/>
        <v/>
      </c>
    </row>
    <row r="43" spans="1:14">
      <c r="A43" s="134" t="s">
        <v>9</v>
      </c>
      <c r="B43" s="140" t="s">
        <v>124</v>
      </c>
      <c r="C43" s="20" t="s">
        <v>9</v>
      </c>
      <c r="D43" s="20"/>
      <c r="E43" s="20"/>
      <c r="F43" s="20"/>
      <c r="G43" s="20"/>
      <c r="H43" s="21"/>
      <c r="I43" s="21"/>
      <c r="J43" s="21"/>
      <c r="K43" s="21"/>
      <c r="L43" s="144" t="s">
        <v>9</v>
      </c>
      <c r="M43" s="49"/>
      <c r="N43" s="120"/>
    </row>
    <row r="44" spans="1:14" ht="30">
      <c r="A44" s="6" t="s">
        <v>346</v>
      </c>
      <c r="B44" s="7" t="s">
        <v>125</v>
      </c>
      <c r="C44" s="8" t="s">
        <v>24</v>
      </c>
      <c r="D44" s="8" t="s">
        <v>150</v>
      </c>
      <c r="E44" s="8" t="s">
        <v>150</v>
      </c>
      <c r="F44" s="8" t="s">
        <v>150</v>
      </c>
      <c r="G44" s="8" t="s">
        <v>0</v>
      </c>
      <c r="H44" s="22"/>
      <c r="I44" s="22"/>
      <c r="J44" s="22"/>
      <c r="K44" s="23"/>
      <c r="L44" s="36" t="s">
        <v>8</v>
      </c>
      <c r="M44" s="114"/>
      <c r="N44" s="121" t="str">
        <f t="shared" si="0"/>
        <v/>
      </c>
    </row>
    <row r="45" spans="1:14" ht="75">
      <c r="A45" s="6" t="s">
        <v>347</v>
      </c>
      <c r="B45" s="7" t="s">
        <v>126</v>
      </c>
      <c r="C45" s="22" t="s">
        <v>24</v>
      </c>
      <c r="D45" s="22" t="s">
        <v>150</v>
      </c>
      <c r="E45" s="22" t="s">
        <v>150</v>
      </c>
      <c r="F45" s="22" t="s">
        <v>0</v>
      </c>
      <c r="G45" s="22" t="s">
        <v>0</v>
      </c>
      <c r="H45" s="22"/>
      <c r="I45" s="22"/>
      <c r="J45" s="23"/>
      <c r="K45" s="23"/>
      <c r="L45" s="7" t="s">
        <v>132</v>
      </c>
      <c r="M45" s="114"/>
      <c r="N45" s="121" t="str">
        <f t="shared" si="0"/>
        <v/>
      </c>
    </row>
    <row r="46" spans="1:14" ht="30">
      <c r="A46" s="6" t="s">
        <v>348</v>
      </c>
      <c r="B46" s="7" t="s">
        <v>127</v>
      </c>
      <c r="C46" s="8" t="s">
        <v>24</v>
      </c>
      <c r="D46" s="8" t="s">
        <v>150</v>
      </c>
      <c r="E46" s="8" t="s">
        <v>150</v>
      </c>
      <c r="F46" s="8" t="s">
        <v>0</v>
      </c>
      <c r="G46" s="8" t="s">
        <v>0</v>
      </c>
      <c r="H46" s="22"/>
      <c r="I46" s="22"/>
      <c r="J46" s="23"/>
      <c r="K46" s="23"/>
      <c r="L46" s="7"/>
      <c r="M46" s="114"/>
      <c r="N46" s="121" t="str">
        <f t="shared" si="0"/>
        <v/>
      </c>
    </row>
    <row r="47" spans="1:14">
      <c r="A47" s="133" t="s">
        <v>241</v>
      </c>
      <c r="B47" s="81"/>
      <c r="C47" s="82"/>
      <c r="D47" s="82"/>
      <c r="E47" s="82"/>
      <c r="F47" s="82"/>
      <c r="G47" s="82"/>
      <c r="H47" s="83"/>
      <c r="I47" s="83"/>
      <c r="J47" s="83"/>
      <c r="K47" s="83"/>
      <c r="L47" s="143"/>
      <c r="M47" s="84"/>
      <c r="N47" s="119"/>
    </row>
    <row r="48" spans="1:14">
      <c r="A48" s="134" t="s">
        <v>9</v>
      </c>
      <c r="B48" s="140" t="s">
        <v>350</v>
      </c>
      <c r="C48" s="20" t="s">
        <v>9</v>
      </c>
      <c r="D48" s="20"/>
      <c r="E48" s="20"/>
      <c r="F48" s="20"/>
      <c r="G48" s="20"/>
      <c r="H48" s="21"/>
      <c r="I48" s="21"/>
      <c r="J48" s="21"/>
      <c r="K48" s="21"/>
      <c r="L48" s="144" t="s">
        <v>9</v>
      </c>
      <c r="M48" s="49"/>
      <c r="N48" s="120"/>
    </row>
    <row r="49" spans="1:14" ht="30">
      <c r="A49" s="6" t="s">
        <v>351</v>
      </c>
      <c r="B49" s="7" t="s">
        <v>128</v>
      </c>
      <c r="C49" s="8" t="s">
        <v>87</v>
      </c>
      <c r="D49" s="8" t="s">
        <v>0</v>
      </c>
      <c r="E49" s="8" t="s">
        <v>0</v>
      </c>
      <c r="F49" s="8" t="s">
        <v>0</v>
      </c>
      <c r="G49" s="8" t="s">
        <v>0</v>
      </c>
      <c r="H49" s="23"/>
      <c r="I49" s="23"/>
      <c r="J49" s="23"/>
      <c r="K49" s="23"/>
      <c r="L49" s="36" t="s">
        <v>352</v>
      </c>
      <c r="M49" s="114"/>
      <c r="N49" s="121" t="str">
        <f t="shared" si="0"/>
        <v/>
      </c>
    </row>
    <row r="50" spans="1:14" ht="75">
      <c r="A50" s="6" t="s">
        <v>353</v>
      </c>
      <c r="B50" s="7" t="s">
        <v>129</v>
      </c>
      <c r="C50" s="8" t="s">
        <v>0</v>
      </c>
      <c r="D50" s="8" t="s">
        <v>150</v>
      </c>
      <c r="E50" s="8" t="s">
        <v>150</v>
      </c>
      <c r="F50" s="8" t="s">
        <v>0</v>
      </c>
      <c r="G50" s="8" t="s">
        <v>0</v>
      </c>
      <c r="H50" s="22"/>
      <c r="I50" s="22"/>
      <c r="J50" s="23"/>
      <c r="K50" s="23"/>
      <c r="L50" s="36" t="s">
        <v>354</v>
      </c>
      <c r="M50" s="114"/>
      <c r="N50" s="121" t="str">
        <f t="shared" si="0"/>
        <v/>
      </c>
    </row>
    <row r="51" spans="1:14" ht="150">
      <c r="A51" s="6" t="s">
        <v>264</v>
      </c>
      <c r="B51" s="7" t="s">
        <v>133</v>
      </c>
      <c r="C51" s="8" t="s">
        <v>0</v>
      </c>
      <c r="D51" s="8" t="s">
        <v>150</v>
      </c>
      <c r="E51" s="8" t="s">
        <v>150</v>
      </c>
      <c r="F51" s="8" t="s">
        <v>0</v>
      </c>
      <c r="G51" s="8" t="s">
        <v>0</v>
      </c>
      <c r="H51" s="22"/>
      <c r="I51" s="22"/>
      <c r="J51" s="23"/>
      <c r="K51" s="23"/>
      <c r="L51" s="36" t="s">
        <v>355</v>
      </c>
      <c r="M51" s="114"/>
      <c r="N51" s="121" t="str">
        <f t="shared" si="0"/>
        <v/>
      </c>
    </row>
    <row r="52" spans="1:14">
      <c r="A52" s="134" t="s">
        <v>9</v>
      </c>
      <c r="B52" s="140" t="s">
        <v>356</v>
      </c>
      <c r="C52" s="20" t="s">
        <v>8</v>
      </c>
      <c r="D52" s="20"/>
      <c r="E52" s="20"/>
      <c r="F52" s="20"/>
      <c r="G52" s="20"/>
      <c r="H52" s="21"/>
      <c r="I52" s="21"/>
      <c r="J52" s="21"/>
      <c r="K52" s="21"/>
      <c r="L52" s="144" t="s">
        <v>8</v>
      </c>
      <c r="M52" s="49"/>
      <c r="N52" s="120"/>
    </row>
    <row r="53" spans="1:14" ht="30">
      <c r="A53" s="6" t="s">
        <v>357</v>
      </c>
      <c r="B53" s="7" t="s">
        <v>358</v>
      </c>
      <c r="C53" s="8" t="s">
        <v>0</v>
      </c>
      <c r="D53" s="8" t="s">
        <v>0</v>
      </c>
      <c r="E53" s="8" t="s">
        <v>0</v>
      </c>
      <c r="F53" s="8" t="s">
        <v>0</v>
      </c>
      <c r="G53" s="8" t="s">
        <v>0</v>
      </c>
      <c r="H53" s="23"/>
      <c r="I53" s="23"/>
      <c r="J53" s="23"/>
      <c r="K53" s="23"/>
      <c r="L53" s="36" t="s">
        <v>359</v>
      </c>
      <c r="M53" s="114"/>
      <c r="N53" s="121" t="str">
        <f t="shared" si="0"/>
        <v/>
      </c>
    </row>
    <row r="54" spans="1:14" ht="30">
      <c r="A54" s="6" t="s">
        <v>360</v>
      </c>
      <c r="B54" s="7" t="s">
        <v>134</v>
      </c>
      <c r="C54" s="8" t="s">
        <v>87</v>
      </c>
      <c r="D54" s="8" t="s">
        <v>150</v>
      </c>
      <c r="E54" s="8" t="s">
        <v>150</v>
      </c>
      <c r="F54" s="8" t="s">
        <v>150</v>
      </c>
      <c r="G54" s="8" t="s">
        <v>0</v>
      </c>
      <c r="H54" s="22"/>
      <c r="I54" s="22"/>
      <c r="J54" s="22"/>
      <c r="K54" s="23"/>
      <c r="L54" s="36" t="s">
        <v>8</v>
      </c>
      <c r="M54" s="114"/>
      <c r="N54" s="121" t="str">
        <f t="shared" si="0"/>
        <v/>
      </c>
    </row>
    <row r="55" spans="1:14" ht="135">
      <c r="A55" s="6" t="s">
        <v>265</v>
      </c>
      <c r="B55" s="7" t="s">
        <v>135</v>
      </c>
      <c r="C55" s="8" t="s">
        <v>87</v>
      </c>
      <c r="D55" s="8" t="s">
        <v>150</v>
      </c>
      <c r="E55" s="8" t="s">
        <v>150</v>
      </c>
      <c r="F55" s="8" t="s">
        <v>150</v>
      </c>
      <c r="G55" s="8" t="s">
        <v>0</v>
      </c>
      <c r="H55" s="22"/>
      <c r="I55" s="22"/>
      <c r="J55" s="22"/>
      <c r="K55" s="23"/>
      <c r="L55" s="7" t="s">
        <v>361</v>
      </c>
      <c r="M55" s="114"/>
      <c r="N55" s="121" t="str">
        <f t="shared" si="0"/>
        <v/>
      </c>
    </row>
    <row r="56" spans="1:14" ht="45">
      <c r="A56" s="6" t="s">
        <v>362</v>
      </c>
      <c r="B56" s="7" t="s">
        <v>363</v>
      </c>
      <c r="C56" s="8" t="s">
        <v>24</v>
      </c>
      <c r="D56" s="8" t="s">
        <v>150</v>
      </c>
      <c r="E56" s="8" t="s">
        <v>150</v>
      </c>
      <c r="F56" s="8" t="s">
        <v>150</v>
      </c>
      <c r="G56" s="8" t="s">
        <v>150</v>
      </c>
      <c r="H56" s="22"/>
      <c r="I56" s="22"/>
      <c r="J56" s="22"/>
      <c r="K56" s="24"/>
      <c r="L56" s="7"/>
      <c r="M56" s="114"/>
      <c r="N56" s="121" t="str">
        <f t="shared" si="0"/>
        <v/>
      </c>
    </row>
    <row r="57" spans="1:14">
      <c r="A57" s="134" t="s">
        <v>9</v>
      </c>
      <c r="B57" s="140" t="s">
        <v>364</v>
      </c>
      <c r="C57" s="20" t="s">
        <v>9</v>
      </c>
      <c r="D57" s="20"/>
      <c r="E57" s="20"/>
      <c r="F57" s="20"/>
      <c r="G57" s="20"/>
      <c r="H57" s="21"/>
      <c r="I57" s="21"/>
      <c r="J57" s="21"/>
      <c r="K57" s="21"/>
      <c r="L57" s="144" t="s">
        <v>8</v>
      </c>
      <c r="M57" s="49"/>
      <c r="N57" s="120"/>
    </row>
    <row r="58" spans="1:14" ht="75">
      <c r="A58" s="6" t="s">
        <v>365</v>
      </c>
      <c r="B58" s="7" t="s">
        <v>136</v>
      </c>
      <c r="C58" s="8" t="s">
        <v>87</v>
      </c>
      <c r="D58" s="8" t="s">
        <v>150</v>
      </c>
      <c r="E58" s="8" t="s">
        <v>0</v>
      </c>
      <c r="F58" s="8" t="s">
        <v>0</v>
      </c>
      <c r="G58" s="8" t="s">
        <v>0</v>
      </c>
      <c r="H58" s="22"/>
      <c r="I58" s="23"/>
      <c r="J58" s="23"/>
      <c r="K58" s="23"/>
      <c r="L58" s="7" t="s">
        <v>366</v>
      </c>
      <c r="M58" s="114"/>
      <c r="N58" s="121" t="str">
        <f t="shared" si="0"/>
        <v/>
      </c>
    </row>
    <row r="59" spans="1:14" ht="45">
      <c r="A59" s="6" t="s">
        <v>367</v>
      </c>
      <c r="B59" s="7" t="s">
        <v>137</v>
      </c>
      <c r="C59" s="8" t="s">
        <v>24</v>
      </c>
      <c r="D59" s="8" t="s">
        <v>0</v>
      </c>
      <c r="E59" s="8" t="s">
        <v>0</v>
      </c>
      <c r="F59" s="8" t="s">
        <v>0</v>
      </c>
      <c r="G59" s="8" t="s">
        <v>0</v>
      </c>
      <c r="H59" s="23"/>
      <c r="I59" s="23"/>
      <c r="J59" s="23"/>
      <c r="K59" s="23"/>
      <c r="L59" s="7" t="s">
        <v>368</v>
      </c>
      <c r="M59" s="114"/>
      <c r="N59" s="121" t="str">
        <f t="shared" si="0"/>
        <v/>
      </c>
    </row>
    <row r="60" spans="1:14">
      <c r="A60" s="134" t="s">
        <v>9</v>
      </c>
      <c r="B60" s="140" t="s">
        <v>369</v>
      </c>
      <c r="C60" s="20" t="s">
        <v>9</v>
      </c>
      <c r="D60" s="20"/>
      <c r="E60" s="20"/>
      <c r="F60" s="20"/>
      <c r="G60" s="20"/>
      <c r="H60" s="21"/>
      <c r="I60" s="21"/>
      <c r="J60" s="21"/>
      <c r="K60" s="21"/>
      <c r="L60" s="144" t="s">
        <v>8</v>
      </c>
      <c r="M60" s="49"/>
      <c r="N60" s="120"/>
    </row>
    <row r="61" spans="1:14" ht="30">
      <c r="A61" s="6" t="s">
        <v>370</v>
      </c>
      <c r="B61" s="7" t="s">
        <v>371</v>
      </c>
      <c r="C61" s="8" t="s">
        <v>24</v>
      </c>
      <c r="D61" s="8" t="s">
        <v>150</v>
      </c>
      <c r="E61" s="8" t="s">
        <v>150</v>
      </c>
      <c r="F61" s="8" t="s">
        <v>0</v>
      </c>
      <c r="G61" s="8" t="s">
        <v>0</v>
      </c>
      <c r="H61" s="22"/>
      <c r="I61" s="22"/>
      <c r="J61" s="23"/>
      <c r="K61" s="23"/>
      <c r="L61" s="36" t="s">
        <v>140</v>
      </c>
      <c r="M61" s="114"/>
      <c r="N61" s="121" t="str">
        <f t="shared" si="0"/>
        <v/>
      </c>
    </row>
    <row r="62" spans="1:14" ht="30" customHeight="1">
      <c r="A62" s="6" t="s">
        <v>372</v>
      </c>
      <c r="B62" s="7" t="s">
        <v>373</v>
      </c>
      <c r="C62" s="8" t="s">
        <v>0</v>
      </c>
      <c r="D62" s="8" t="s">
        <v>0</v>
      </c>
      <c r="E62" s="8" t="s">
        <v>0</v>
      </c>
      <c r="F62" s="8" t="s">
        <v>0</v>
      </c>
      <c r="G62" s="8" t="s">
        <v>0</v>
      </c>
      <c r="H62" s="23"/>
      <c r="I62" s="23"/>
      <c r="J62" s="23"/>
      <c r="K62" s="23"/>
      <c r="L62" s="36" t="s">
        <v>8</v>
      </c>
      <c r="M62" s="114"/>
      <c r="N62" s="121" t="str">
        <f t="shared" si="0"/>
        <v/>
      </c>
    </row>
    <row r="63" spans="1:14" ht="45">
      <c r="A63" s="6" t="s">
        <v>374</v>
      </c>
      <c r="B63" s="7" t="s">
        <v>138</v>
      </c>
      <c r="C63" s="8" t="s">
        <v>0</v>
      </c>
      <c r="D63" s="8" t="s">
        <v>150</v>
      </c>
      <c r="E63" s="8" t="s">
        <v>150</v>
      </c>
      <c r="F63" s="8" t="s">
        <v>0</v>
      </c>
      <c r="G63" s="8" t="s">
        <v>0</v>
      </c>
      <c r="H63" s="22"/>
      <c r="I63" s="22"/>
      <c r="J63" s="23"/>
      <c r="K63" s="23"/>
      <c r="L63" s="7" t="s">
        <v>141</v>
      </c>
      <c r="M63" s="114"/>
      <c r="N63" s="121" t="str">
        <f t="shared" si="0"/>
        <v/>
      </c>
    </row>
    <row r="64" spans="1:14">
      <c r="A64" s="134"/>
      <c r="B64" s="140" t="s">
        <v>139</v>
      </c>
      <c r="C64" s="20"/>
      <c r="D64" s="20"/>
      <c r="E64" s="20"/>
      <c r="F64" s="20"/>
      <c r="G64" s="20"/>
      <c r="H64" s="21"/>
      <c r="I64" s="21"/>
      <c r="J64" s="21"/>
      <c r="K64" s="21"/>
      <c r="L64" s="144"/>
      <c r="M64" s="49"/>
      <c r="N64" s="120"/>
    </row>
    <row r="65" spans="1:14" ht="75">
      <c r="A65" s="6" t="s">
        <v>375</v>
      </c>
      <c r="B65" s="7" t="s">
        <v>376</v>
      </c>
      <c r="C65" s="8" t="s">
        <v>24</v>
      </c>
      <c r="D65" s="8" t="s">
        <v>150</v>
      </c>
      <c r="E65" s="8" t="s">
        <v>150</v>
      </c>
      <c r="F65" s="8" t="s">
        <v>0</v>
      </c>
      <c r="G65" s="8" t="s">
        <v>0</v>
      </c>
      <c r="H65" s="22"/>
      <c r="I65" s="22"/>
      <c r="J65" s="23"/>
      <c r="K65" s="23"/>
      <c r="L65" s="7" t="s">
        <v>142</v>
      </c>
      <c r="M65" s="114"/>
      <c r="N65" s="121" t="str">
        <f t="shared" si="0"/>
        <v/>
      </c>
    </row>
    <row r="66" spans="1:14">
      <c r="A66" s="90" t="s">
        <v>162</v>
      </c>
      <c r="B66" s="27"/>
      <c r="C66" s="27"/>
      <c r="D66" s="27"/>
      <c r="E66" s="27"/>
      <c r="F66" s="27"/>
      <c r="G66" s="27"/>
      <c r="H66" s="137">
        <f>COUNTIF(D$5:D$65,"M")</f>
        <v>25</v>
      </c>
      <c r="I66" s="137">
        <f>COUNTIF(E$5:E$65,"M")</f>
        <v>33</v>
      </c>
      <c r="J66" s="137">
        <f>COUNTIF(F$5:F$65,"M")</f>
        <v>40</v>
      </c>
      <c r="K66" s="137">
        <f>COUNTIF(G$5:G$65,"M")</f>
        <v>44</v>
      </c>
      <c r="L66" s="27"/>
      <c r="M66" s="48" t="str">
        <f>IF(H$67=0,"",IF((H$66=SUM(H67:H69)),"","Please fill in all the control points for Year 1!"))</f>
        <v/>
      </c>
      <c r="N66" s="123"/>
    </row>
    <row r="67" spans="1:14">
      <c r="A67" s="88" t="s">
        <v>151</v>
      </c>
      <c r="B67" s="89"/>
      <c r="C67" s="89"/>
      <c r="D67" s="89"/>
      <c r="E67" s="89"/>
      <c r="F67" s="89"/>
      <c r="G67" s="89"/>
      <c r="H67" s="135">
        <f>COUNTIFS(D$5:D$65,"M",H$5:H$65,"C")</f>
        <v>0</v>
      </c>
      <c r="I67" s="135">
        <f>COUNTIFS(E$5:E$65,"M",I$5:I$65,"C")</f>
        <v>0</v>
      </c>
      <c r="J67" s="135">
        <f>COUNTIFS(F$5:F$65,"M",J$5:J$65,"C")</f>
        <v>0</v>
      </c>
      <c r="K67" s="135">
        <f>COUNTIFS(G$5:G$65,"M",K$5:K$65,"C")</f>
        <v>0</v>
      </c>
      <c r="L67" s="145"/>
      <c r="M67" s="48" t="str">
        <f>IF(I$67=0,"",IF((I$66=SUM(I67:I69)),"","Please fill in all the control points for Year 2!"))</f>
        <v/>
      </c>
      <c r="N67" s="65"/>
    </row>
    <row r="68" spans="1:14">
      <c r="A68" s="90" t="s">
        <v>152</v>
      </c>
      <c r="B68" s="27"/>
      <c r="C68" s="27"/>
      <c r="D68" s="27"/>
      <c r="E68" s="27"/>
      <c r="F68" s="27"/>
      <c r="G68" s="27"/>
      <c r="H68" s="135">
        <f>COUNTIFS(D$5:D$65,"M",H$5:H$65,"N/C")</f>
        <v>0</v>
      </c>
      <c r="I68" s="135">
        <f>COUNTIFS(E$5:E$65,"M",I$5:I$65,"N/C")</f>
        <v>0</v>
      </c>
      <c r="J68" s="135">
        <f>COUNTIFS(F$5:F$65,"M",J$5:J$65,"N/C")</f>
        <v>0</v>
      </c>
      <c r="K68" s="135">
        <f>COUNTIFS(G$5:G$65,"M",K$5:K$65,"N/C")</f>
        <v>0</v>
      </c>
      <c r="L68" s="27"/>
      <c r="M68" s="48" t="str">
        <f>IF(J$67=0,"",IF((J$66=SUM(J67:J69)),"","Please fill in all the control points for Year 3!"))</f>
        <v/>
      </c>
      <c r="N68" s="65"/>
    </row>
    <row r="69" spans="1:14">
      <c r="A69" s="88" t="s">
        <v>153</v>
      </c>
      <c r="B69" s="89"/>
      <c r="C69" s="89"/>
      <c r="D69" s="89"/>
      <c r="E69" s="89"/>
      <c r="F69" s="89"/>
      <c r="G69" s="89"/>
      <c r="H69" s="135">
        <f>COUNTIFS(D$5:D$65,"M",H$5:H$65,"N/A")</f>
        <v>0</v>
      </c>
      <c r="I69" s="135">
        <f>COUNTIFS(E$5:E$65,"M",I$5:I$65,"N/A")</f>
        <v>0</v>
      </c>
      <c r="J69" s="135">
        <f>COUNTIFS(F$5:F$65,"M",J$5:J$65,"N/A")</f>
        <v>0</v>
      </c>
      <c r="K69" s="135">
        <f>COUNTIFS(G$5:G$65,"M",K$5:K$65,"N/A")</f>
        <v>0</v>
      </c>
      <c r="L69" s="145"/>
      <c r="M69" s="48" t="str">
        <f>IF(K$67=0,"",IF((K$66=SUM(K67:K69)),"","Please fill in all the control points for Year 4!"))</f>
        <v/>
      </c>
      <c r="N69" s="65"/>
    </row>
    <row r="70" spans="1:14">
      <c r="A70" s="90" t="s">
        <v>163</v>
      </c>
      <c r="B70" s="27"/>
      <c r="C70" s="27"/>
      <c r="D70" s="27"/>
      <c r="E70" s="27"/>
      <c r="F70" s="27"/>
      <c r="G70" s="27"/>
      <c r="H70" s="137">
        <f>COUNTIF(D$5:D$65,"X")</f>
        <v>20</v>
      </c>
      <c r="I70" s="137">
        <f>COUNTIF(E$5:E$65,"X")</f>
        <v>12</v>
      </c>
      <c r="J70" s="137">
        <f>COUNTIF(F$5:F$65,"X")</f>
        <v>5</v>
      </c>
      <c r="K70" s="137">
        <f>COUNTIF(G$5:G$65,"X")</f>
        <v>1</v>
      </c>
      <c r="L70" s="27"/>
      <c r="M70" s="115"/>
      <c r="N70" s="65"/>
    </row>
    <row r="71" spans="1:14">
      <c r="A71" s="88" t="s">
        <v>154</v>
      </c>
      <c r="B71" s="89"/>
      <c r="C71" s="89"/>
      <c r="D71" s="89"/>
      <c r="E71" s="89"/>
      <c r="F71" s="89"/>
      <c r="G71" s="89"/>
      <c r="H71" s="151">
        <f>COUNTIFS(D$5:D$65,"X",H$5:H$65,"C")</f>
        <v>0</v>
      </c>
      <c r="I71" s="151">
        <f>COUNTIFS(E$5:E$65,"X",I$5:I$65,"C")</f>
        <v>0</v>
      </c>
      <c r="J71" s="151">
        <f>COUNTIFS(F$5:F$65,"X",J$5:J$65,"C")</f>
        <v>0</v>
      </c>
      <c r="K71" s="151">
        <f>COUNTIFS(G$5:G$65,"X",K$5:K$65,"C")</f>
        <v>0</v>
      </c>
      <c r="L71" s="145"/>
      <c r="M71" s="116"/>
      <c r="N71" s="65"/>
    </row>
    <row r="72" spans="1:14">
      <c r="A72" s="91"/>
      <c r="B72" s="27"/>
      <c r="C72" s="27"/>
      <c r="D72" s="27"/>
      <c r="E72" s="27"/>
      <c r="F72" s="27"/>
      <c r="G72" s="27"/>
      <c r="H72" s="149"/>
      <c r="I72" s="149"/>
      <c r="J72" s="149"/>
      <c r="K72" s="149"/>
      <c r="L72" s="27"/>
      <c r="M72" s="116"/>
      <c r="N72" s="65"/>
    </row>
    <row r="73" spans="1:14">
      <c r="A73" s="92" t="s">
        <v>155</v>
      </c>
      <c r="B73" s="28"/>
      <c r="C73" s="29"/>
      <c r="D73" s="29"/>
      <c r="E73" s="29"/>
      <c r="F73" s="29"/>
      <c r="G73" s="29"/>
      <c r="H73" s="30"/>
      <c r="I73" s="30"/>
      <c r="J73" s="29"/>
      <c r="K73" s="29"/>
      <c r="L73" s="146"/>
      <c r="M73" s="116"/>
      <c r="N73" s="124"/>
    </row>
    <row r="74" spans="1:14">
      <c r="A74" s="88"/>
      <c r="B74" s="89"/>
      <c r="C74" s="93"/>
      <c r="D74" s="93"/>
      <c r="E74" s="93"/>
      <c r="F74" s="93"/>
      <c r="G74" s="93"/>
      <c r="H74" s="58"/>
      <c r="I74" s="58"/>
      <c r="J74" s="58"/>
      <c r="K74" s="58"/>
      <c r="L74" s="145"/>
      <c r="M74" s="116"/>
      <c r="N74" s="124"/>
    </row>
    <row r="75" spans="1:14">
      <c r="A75" s="88"/>
      <c r="B75" s="89"/>
      <c r="C75" s="93"/>
      <c r="D75" s="93"/>
      <c r="E75" s="93"/>
      <c r="F75" s="93"/>
      <c r="G75" s="93"/>
      <c r="H75" s="58"/>
      <c r="I75" s="58"/>
      <c r="J75" s="58"/>
      <c r="K75" s="58"/>
      <c r="L75" s="145"/>
      <c r="M75" s="116"/>
      <c r="N75" s="124"/>
    </row>
    <row r="76" spans="1:14">
      <c r="A76" s="88"/>
      <c r="B76" s="89"/>
      <c r="C76" s="93"/>
      <c r="D76" s="93"/>
      <c r="E76" s="93"/>
      <c r="F76" s="93"/>
      <c r="G76" s="93"/>
      <c r="H76" s="58"/>
      <c r="I76" s="58"/>
      <c r="J76" s="58"/>
      <c r="K76" s="58"/>
      <c r="L76" s="145"/>
      <c r="M76" s="116"/>
      <c r="N76" s="124"/>
    </row>
    <row r="77" spans="1:14">
      <c r="A77" s="88"/>
      <c r="B77" s="89"/>
      <c r="C77" s="93"/>
      <c r="D77" s="93"/>
      <c r="E77" s="93"/>
      <c r="F77" s="93"/>
      <c r="G77" s="93"/>
      <c r="H77" s="58"/>
      <c r="I77" s="58"/>
      <c r="J77" s="58"/>
      <c r="K77" s="58"/>
      <c r="L77" s="145"/>
      <c r="M77" s="116"/>
      <c r="N77" s="124"/>
    </row>
    <row r="78" spans="1:14">
      <c r="A78" s="88"/>
      <c r="B78" s="89"/>
      <c r="C78" s="93"/>
      <c r="D78" s="93"/>
      <c r="E78" s="93"/>
      <c r="F78" s="93"/>
      <c r="G78" s="93"/>
      <c r="H78" s="58"/>
      <c r="I78" s="58"/>
      <c r="J78" s="58"/>
      <c r="K78" s="58"/>
      <c r="L78" s="145"/>
      <c r="M78" s="116"/>
      <c r="N78" s="124"/>
    </row>
    <row r="79" spans="1:14">
      <c r="A79" s="88"/>
      <c r="B79" s="89"/>
      <c r="C79" s="93"/>
      <c r="D79" s="93"/>
      <c r="E79" s="93"/>
      <c r="F79" s="93"/>
      <c r="G79" s="93"/>
      <c r="H79" s="58"/>
      <c r="I79" s="58"/>
      <c r="J79" s="58"/>
      <c r="K79" s="58"/>
      <c r="L79" s="145"/>
      <c r="M79" s="116"/>
      <c r="N79" s="124"/>
    </row>
    <row r="80" spans="1:14">
      <c r="A80" s="88"/>
      <c r="B80" s="89"/>
      <c r="C80" s="93"/>
      <c r="D80" s="93"/>
      <c r="E80" s="93"/>
      <c r="F80" s="93"/>
      <c r="G80" s="93"/>
      <c r="H80" s="58"/>
      <c r="I80" s="58"/>
      <c r="J80" s="58"/>
      <c r="K80" s="58"/>
      <c r="L80" s="145"/>
      <c r="M80" s="116"/>
      <c r="N80" s="124"/>
    </row>
    <row r="81" spans="1:14">
      <c r="A81" s="94"/>
      <c r="B81" s="43"/>
      <c r="C81" s="44"/>
      <c r="D81" s="44"/>
      <c r="E81" s="44"/>
      <c r="F81" s="44"/>
      <c r="G81" s="44"/>
      <c r="H81" s="59"/>
      <c r="I81" s="59"/>
      <c r="J81" s="59"/>
      <c r="K81" s="59"/>
      <c r="L81" s="147"/>
      <c r="M81" s="117"/>
      <c r="N81" s="125"/>
    </row>
  </sheetData>
  <conditionalFormatting sqref="H65:I65 H63:I63 H61:I61 H58 H56:K56 H54:J55 H50:I51 J44 H42:J42 H40 H23 H21 H10 H44:I46 H18 H15:H16">
    <cfRule type="cellIs" dxfId="19" priority="46" operator="equal">
      <formula>"N/C"</formula>
    </cfRule>
    <cfRule type="cellIs" dxfId="18" priority="47" operator="equal">
      <formula>"C"</formula>
    </cfRule>
  </conditionalFormatting>
  <conditionalFormatting sqref="H65:I65 H63:I63 H61:I61 H58 H56:K56 H54:J55 H50:I51 J44 H42:J42 H40 H23 H21 H10 H44:I46 H15:H16 H18">
    <cfRule type="cellIs" dxfId="17" priority="45" operator="equal">
      <formula>"N/A"</formula>
    </cfRule>
  </conditionalFormatting>
  <conditionalFormatting sqref="H67:K67">
    <cfRule type="cellIs" dxfId="16" priority="26" operator="greaterThanOrEqual">
      <formula>H$66-H$69</formula>
    </cfRule>
  </conditionalFormatting>
  <conditionalFormatting sqref="H67:K67 H69:K69 H71:K71">
    <cfRule type="expression" dxfId="15" priority="30">
      <formula>COUNTA($H$5:$K$65)&gt;0</formula>
    </cfRule>
  </conditionalFormatting>
  <conditionalFormatting sqref="H66:K66 H68:K68 H70:K70 H72:K72">
    <cfRule type="expression" dxfId="14" priority="27">
      <formula>COUNTA($H$5:$K$65)&gt;0</formula>
    </cfRule>
  </conditionalFormatting>
  <conditionalFormatting sqref="B4 B7 B9 B11 B17 B28 B30 B35 B39 B43 B48 B52 B57 B60 B64">
    <cfRule type="expression" dxfId="13" priority="25">
      <formula>COUNTA($H$5:$K$65)&gt;0</formula>
    </cfRule>
  </conditionalFormatting>
  <conditionalFormatting sqref="H5:K6 H8:K8 I10:K10 H19:K20 I21:K21 H22:K22 I23:K27 H24:H27 H29:K29 H31:K32 H36:K37 I40:K40 H41:K41 K42 K44 J45:K46 H49:K49 J50:K51 H53:K53 K54:K55 I58:K58 H59:K59 J61:K61 H62:K62 J63:K63 J65:K65 H34:K34 H12:K14 I15:K16 I18:K18">
    <cfRule type="cellIs" dxfId="12" priority="33" operator="equal">
      <formula>"N/A"</formula>
    </cfRule>
    <cfRule type="cellIs" dxfId="11" priority="34" operator="equal">
      <formula>"N/C"</formula>
    </cfRule>
    <cfRule type="cellIs" dxfId="10" priority="35" operator="equal">
      <formula>"C"</formula>
    </cfRule>
  </conditionalFormatting>
  <dataValidations count="1">
    <dataValidation type="list" allowBlank="1" showInputMessage="1" showErrorMessage="1" sqref="H8:K8 H10:K10 H44:K46 H18:K27 H29:K29 H12:K16 H65:K65 H40:K42 H49:K51 H53:K56 H58:K59 H61:K63 H36:K37 H31:K34 H5:K6">
      <formula1>"C,N/C,N/A"</formula1>
    </dataValidation>
  </dataValidations>
  <pageMargins left="0.70866141732283472" right="0.70866141732283472" top="0.74803149606299213" bottom="0.74803149606299213" header="0.31496062992125984" footer="0.31496062992125984"/>
  <pageSetup paperSize="9" scale="66" fitToHeight="0" orientation="landscape" r:id="rId1"/>
  <rowBreaks count="5" manualBreakCount="5">
    <brk id="16" max="16383" man="1"/>
    <brk id="29" max="16383" man="1"/>
    <brk id="37" max="16383" man="1"/>
    <brk id="51" max="16383" man="1"/>
    <brk id="5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9"/>
  <sheetViews>
    <sheetView showGridLines="0" zoomScaleNormal="100" zoomScaleSheetLayoutView="70" workbookViewId="0">
      <pane ySplit="2" topLeftCell="A3" activePane="bottomLeft" state="frozen"/>
      <selection pane="bottomLeft" activeCell="A2" sqref="A2"/>
    </sheetView>
  </sheetViews>
  <sheetFormatPr defaultRowHeight="15.75"/>
  <cols>
    <col min="1" max="1" width="8.125" customWidth="1"/>
    <col min="2" max="2" width="57.375" customWidth="1"/>
    <col min="3" max="3" width="5" bestFit="1" customWidth="1"/>
    <col min="4" max="7" width="8.125" hidden="1" customWidth="1"/>
    <col min="8" max="11" width="3.875" style="76" customWidth="1"/>
    <col min="12" max="12" width="53.875" style="150" customWidth="1"/>
    <col min="13" max="13" width="30.625" style="108" customWidth="1"/>
    <col min="14" max="14" width="11.875" style="107" customWidth="1"/>
  </cols>
  <sheetData>
    <row r="1" spans="1:14">
      <c r="A1" s="129" t="s">
        <v>377</v>
      </c>
      <c r="B1" s="130"/>
      <c r="C1" s="130"/>
      <c r="D1" s="130"/>
      <c r="E1" s="130"/>
      <c r="F1" s="130"/>
      <c r="G1" s="130"/>
      <c r="H1" s="130"/>
      <c r="I1" s="130"/>
      <c r="J1" s="130"/>
      <c r="K1" s="130"/>
      <c r="L1" s="130"/>
      <c r="M1" s="131"/>
      <c r="N1" s="132"/>
    </row>
    <row r="2" spans="1:14" ht="51.75" customHeight="1">
      <c r="A2" s="18" t="s">
        <v>1</v>
      </c>
      <c r="B2" s="2" t="s">
        <v>2</v>
      </c>
      <c r="C2" s="1" t="s">
        <v>144</v>
      </c>
      <c r="D2" s="35" t="s">
        <v>146</v>
      </c>
      <c r="E2" s="35" t="s">
        <v>147</v>
      </c>
      <c r="F2" s="35" t="s">
        <v>148</v>
      </c>
      <c r="G2" s="35" t="s">
        <v>149</v>
      </c>
      <c r="H2" s="19" t="s">
        <v>4</v>
      </c>
      <c r="I2" s="19" t="s">
        <v>5</v>
      </c>
      <c r="J2" s="19" t="s">
        <v>6</v>
      </c>
      <c r="K2" s="19" t="s">
        <v>7</v>
      </c>
      <c r="L2" s="2" t="s">
        <v>3</v>
      </c>
      <c r="M2" s="34" t="s">
        <v>145</v>
      </c>
      <c r="N2" s="69"/>
    </row>
    <row r="3" spans="1:14">
      <c r="A3" s="133" t="s">
        <v>164</v>
      </c>
      <c r="B3" s="81"/>
      <c r="C3" s="82"/>
      <c r="D3" s="82"/>
      <c r="E3" s="82"/>
      <c r="F3" s="82"/>
      <c r="G3" s="82"/>
      <c r="H3" s="83"/>
      <c r="I3" s="83"/>
      <c r="J3" s="83"/>
      <c r="K3" s="83"/>
      <c r="L3" s="143"/>
      <c r="M3" s="84"/>
      <c r="N3" s="100"/>
    </row>
    <row r="4" spans="1:14">
      <c r="A4" s="134"/>
      <c r="B4" s="140" t="s">
        <v>165</v>
      </c>
      <c r="C4" s="20"/>
      <c r="D4" s="20"/>
      <c r="E4" s="20"/>
      <c r="F4" s="20"/>
      <c r="G4" s="20"/>
      <c r="H4" s="21"/>
      <c r="I4" s="21"/>
      <c r="J4" s="21"/>
      <c r="K4" s="21"/>
      <c r="L4" s="144"/>
      <c r="M4" s="49"/>
      <c r="N4" s="101"/>
    </row>
    <row r="5" spans="1:14" ht="30">
      <c r="A5" s="77" t="s">
        <v>166</v>
      </c>
      <c r="B5" s="7" t="s">
        <v>167</v>
      </c>
      <c r="C5" s="8" t="s">
        <v>0</v>
      </c>
      <c r="D5" s="8" t="s">
        <v>150</v>
      </c>
      <c r="E5" s="8" t="s">
        <v>0</v>
      </c>
      <c r="F5" s="8" t="s">
        <v>0</v>
      </c>
      <c r="G5" s="8" t="s">
        <v>0</v>
      </c>
      <c r="H5" s="96"/>
      <c r="I5" s="97"/>
      <c r="J5" s="97"/>
      <c r="K5" s="97"/>
      <c r="L5" s="7"/>
      <c r="M5" s="113"/>
      <c r="N5" s="102" t="str">
        <f>IF(OR((H5="N/A")*AND(D5="M"),(I5="N/A")*AND(E5="M"),(J5="N/A")*AND(F5="M"),(K5="N/A")*AND(G5="M"),H5="N/C",I5="N/C",J5="N/C",K5="N/C"),IF(M5="","Please comment!",""),"")</f>
        <v/>
      </c>
    </row>
    <row r="6" spans="1:14" ht="30">
      <c r="A6" s="77" t="s">
        <v>249</v>
      </c>
      <c r="B6" s="7" t="s">
        <v>168</v>
      </c>
      <c r="C6" s="8" t="s">
        <v>24</v>
      </c>
      <c r="D6" s="8" t="s">
        <v>150</v>
      </c>
      <c r="E6" s="8" t="s">
        <v>0</v>
      </c>
      <c r="F6" s="8" t="s">
        <v>0</v>
      </c>
      <c r="G6" s="8" t="s">
        <v>0</v>
      </c>
      <c r="H6" s="96"/>
      <c r="I6" s="97"/>
      <c r="J6" s="97"/>
      <c r="K6" s="97"/>
      <c r="L6" s="7"/>
      <c r="M6" s="113"/>
      <c r="N6" s="102" t="str">
        <f t="shared" ref="N6:N43" si="0">IF(OR((H6="N/A")*AND(D6="M"),(I6="N/A")*AND(E6="M"),(J6="N/A")*AND(F6="M"),(K6="N/A")*AND(G6="M"),H6="N/C",I6="N/C",J6="N/C",K6="N/C"),IF(M6="","Please comment!",""),"")</f>
        <v/>
      </c>
    </row>
    <row r="7" spans="1:14">
      <c r="A7" s="133" t="s">
        <v>169</v>
      </c>
      <c r="B7" s="81"/>
      <c r="C7" s="82"/>
      <c r="D7" s="82"/>
      <c r="E7" s="82"/>
      <c r="F7" s="82"/>
      <c r="G7" s="82"/>
      <c r="H7" s="83"/>
      <c r="I7" s="83"/>
      <c r="J7" s="83"/>
      <c r="K7" s="83"/>
      <c r="L7" s="143"/>
      <c r="M7" s="84"/>
      <c r="N7" s="100"/>
    </row>
    <row r="8" spans="1:14">
      <c r="A8" s="134" t="s">
        <v>9</v>
      </c>
      <c r="B8" s="140" t="s">
        <v>242</v>
      </c>
      <c r="C8" s="20"/>
      <c r="D8" s="20"/>
      <c r="E8" s="20"/>
      <c r="F8" s="20"/>
      <c r="G8" s="20"/>
      <c r="H8" s="21"/>
      <c r="I8" s="21"/>
      <c r="J8" s="21"/>
      <c r="K8" s="21"/>
      <c r="L8" s="144" t="s">
        <v>9</v>
      </c>
      <c r="M8" s="49"/>
      <c r="N8" s="101"/>
    </row>
    <row r="9" spans="1:14" ht="30">
      <c r="A9" s="77" t="s">
        <v>170</v>
      </c>
      <c r="B9" s="7" t="s">
        <v>171</v>
      </c>
      <c r="C9" s="8" t="s">
        <v>0</v>
      </c>
      <c r="D9" s="8" t="s">
        <v>150</v>
      </c>
      <c r="E9" s="8" t="s">
        <v>0</v>
      </c>
      <c r="F9" s="8" t="s">
        <v>0</v>
      </c>
      <c r="G9" s="8" t="s">
        <v>0</v>
      </c>
      <c r="H9" s="96"/>
      <c r="I9" s="97"/>
      <c r="J9" s="97"/>
      <c r="K9" s="97"/>
      <c r="L9" s="7" t="s">
        <v>172</v>
      </c>
      <c r="M9" s="114"/>
      <c r="N9" s="102" t="str">
        <f t="shared" si="0"/>
        <v/>
      </c>
    </row>
    <row r="10" spans="1:14" ht="60">
      <c r="A10" s="77" t="s">
        <v>173</v>
      </c>
      <c r="B10" s="7" t="s">
        <v>174</v>
      </c>
      <c r="C10" s="8" t="s">
        <v>0</v>
      </c>
      <c r="D10" s="8" t="s">
        <v>0</v>
      </c>
      <c r="E10" s="8" t="s">
        <v>0</v>
      </c>
      <c r="F10" s="8" t="s">
        <v>0</v>
      </c>
      <c r="G10" s="8" t="s">
        <v>0</v>
      </c>
      <c r="H10" s="97"/>
      <c r="I10" s="97"/>
      <c r="J10" s="97"/>
      <c r="K10" s="97"/>
      <c r="L10" s="7" t="s">
        <v>175</v>
      </c>
      <c r="M10" s="114"/>
      <c r="N10" s="102" t="str">
        <f t="shared" si="0"/>
        <v/>
      </c>
    </row>
    <row r="11" spans="1:14" ht="45">
      <c r="A11" s="77" t="s">
        <v>176</v>
      </c>
      <c r="B11" s="7" t="s">
        <v>177</v>
      </c>
      <c r="C11" s="8" t="s">
        <v>0</v>
      </c>
      <c r="D11" s="8" t="s">
        <v>150</v>
      </c>
      <c r="E11" s="8" t="s">
        <v>150</v>
      </c>
      <c r="F11" s="8" t="s">
        <v>0</v>
      </c>
      <c r="G11" s="8" t="s">
        <v>0</v>
      </c>
      <c r="H11" s="96"/>
      <c r="I11" s="96"/>
      <c r="J11" s="97"/>
      <c r="K11" s="97"/>
      <c r="L11" s="7"/>
      <c r="M11" s="114"/>
      <c r="N11" s="102" t="str">
        <f t="shared" si="0"/>
        <v/>
      </c>
    </row>
    <row r="12" spans="1:14" ht="30">
      <c r="A12" s="77" t="s">
        <v>178</v>
      </c>
      <c r="B12" s="7" t="s">
        <v>179</v>
      </c>
      <c r="C12" s="8" t="s">
        <v>0</v>
      </c>
      <c r="D12" s="8" t="s">
        <v>0</v>
      </c>
      <c r="E12" s="8" t="s">
        <v>0</v>
      </c>
      <c r="F12" s="8" t="s">
        <v>0</v>
      </c>
      <c r="G12" s="8" t="s">
        <v>0</v>
      </c>
      <c r="H12" s="97"/>
      <c r="I12" s="97"/>
      <c r="J12" s="97"/>
      <c r="K12" s="97"/>
      <c r="L12" s="36"/>
      <c r="M12" s="114"/>
      <c r="N12" s="102" t="str">
        <f t="shared" si="0"/>
        <v/>
      </c>
    </row>
    <row r="13" spans="1:14">
      <c r="A13" s="134" t="s">
        <v>9</v>
      </c>
      <c r="B13" s="140" t="s">
        <v>243</v>
      </c>
      <c r="C13" s="20"/>
      <c r="D13" s="20"/>
      <c r="E13" s="20"/>
      <c r="F13" s="20"/>
      <c r="G13" s="20"/>
      <c r="H13" s="21"/>
      <c r="I13" s="21"/>
      <c r="J13" s="21"/>
      <c r="K13" s="21"/>
      <c r="L13" s="144" t="s">
        <v>9</v>
      </c>
      <c r="M13" s="49"/>
      <c r="N13" s="101"/>
    </row>
    <row r="14" spans="1:14" ht="45">
      <c r="A14" s="77" t="s">
        <v>180</v>
      </c>
      <c r="B14" s="7" t="s">
        <v>181</v>
      </c>
      <c r="C14" s="8" t="s">
        <v>87</v>
      </c>
      <c r="D14" s="8" t="s">
        <v>150</v>
      </c>
      <c r="E14" s="8" t="s">
        <v>150</v>
      </c>
      <c r="F14" s="8" t="s">
        <v>150</v>
      </c>
      <c r="G14" s="8" t="s">
        <v>150</v>
      </c>
      <c r="H14" s="96"/>
      <c r="I14" s="96"/>
      <c r="J14" s="96"/>
      <c r="K14" s="96"/>
      <c r="L14" s="7" t="s">
        <v>182</v>
      </c>
      <c r="M14" s="114"/>
      <c r="N14" s="102" t="str">
        <f t="shared" si="0"/>
        <v/>
      </c>
    </row>
    <row r="15" spans="1:14">
      <c r="A15" s="134" t="s">
        <v>9</v>
      </c>
      <c r="B15" s="140" t="s">
        <v>247</v>
      </c>
      <c r="C15" s="20"/>
      <c r="D15" s="20"/>
      <c r="E15" s="20"/>
      <c r="F15" s="20"/>
      <c r="G15" s="20"/>
      <c r="H15" s="21"/>
      <c r="I15" s="21"/>
      <c r="J15" s="21"/>
      <c r="K15" s="21"/>
      <c r="L15" s="144" t="s">
        <v>9</v>
      </c>
      <c r="M15" s="49"/>
      <c r="N15" s="101"/>
    </row>
    <row r="16" spans="1:14" ht="45">
      <c r="A16" s="77" t="s">
        <v>183</v>
      </c>
      <c r="B16" s="7" t="s">
        <v>184</v>
      </c>
      <c r="C16" s="8" t="s">
        <v>0</v>
      </c>
      <c r="D16" s="8" t="s">
        <v>0</v>
      </c>
      <c r="E16" s="8" t="s">
        <v>0</v>
      </c>
      <c r="F16" s="8" t="s">
        <v>0</v>
      </c>
      <c r="G16" s="8" t="s">
        <v>0</v>
      </c>
      <c r="H16" s="97"/>
      <c r="I16" s="97"/>
      <c r="J16" s="97"/>
      <c r="K16" s="97"/>
      <c r="L16" s="36" t="s">
        <v>240</v>
      </c>
      <c r="M16" s="114"/>
      <c r="N16" s="102" t="str">
        <f t="shared" si="0"/>
        <v/>
      </c>
    </row>
    <row r="17" spans="1:14" ht="45">
      <c r="A17" s="77" t="s">
        <v>185</v>
      </c>
      <c r="B17" s="73" t="s">
        <v>186</v>
      </c>
      <c r="C17" s="8" t="s">
        <v>0</v>
      </c>
      <c r="D17" s="8" t="s">
        <v>0</v>
      </c>
      <c r="E17" s="8" t="s">
        <v>0</v>
      </c>
      <c r="F17" s="8" t="s">
        <v>0</v>
      </c>
      <c r="G17" s="8" t="s">
        <v>0</v>
      </c>
      <c r="H17" s="97"/>
      <c r="I17" s="97"/>
      <c r="J17" s="97"/>
      <c r="K17" s="97"/>
      <c r="L17" s="7"/>
      <c r="M17" s="114"/>
      <c r="N17" s="102" t="str">
        <f t="shared" si="0"/>
        <v/>
      </c>
    </row>
    <row r="18" spans="1:14" ht="45">
      <c r="A18" s="77" t="s">
        <v>187</v>
      </c>
      <c r="B18" s="7" t="s">
        <v>238</v>
      </c>
      <c r="C18" s="8" t="s">
        <v>0</v>
      </c>
      <c r="D18" s="8" t="s">
        <v>0</v>
      </c>
      <c r="E18" s="8" t="s">
        <v>0</v>
      </c>
      <c r="F18" s="8" t="s">
        <v>0</v>
      </c>
      <c r="G18" s="8" t="s">
        <v>0</v>
      </c>
      <c r="H18" s="97"/>
      <c r="I18" s="97"/>
      <c r="J18" s="97"/>
      <c r="K18" s="97"/>
      <c r="L18" s="7"/>
      <c r="M18" s="114"/>
      <c r="N18" s="102" t="str">
        <f t="shared" si="0"/>
        <v/>
      </c>
    </row>
    <row r="19" spans="1:14" ht="45">
      <c r="A19" s="77" t="s">
        <v>188</v>
      </c>
      <c r="B19" s="7" t="s">
        <v>189</v>
      </c>
      <c r="C19" s="8" t="s">
        <v>0</v>
      </c>
      <c r="D19" s="8" t="s">
        <v>0</v>
      </c>
      <c r="E19" s="8" t="s">
        <v>0</v>
      </c>
      <c r="F19" s="8" t="s">
        <v>0</v>
      </c>
      <c r="G19" s="8" t="s">
        <v>0</v>
      </c>
      <c r="H19" s="97"/>
      <c r="I19" s="97"/>
      <c r="J19" s="97"/>
      <c r="K19" s="97"/>
      <c r="L19" s="7"/>
      <c r="M19" s="113"/>
      <c r="N19" s="102" t="str">
        <f t="shared" si="0"/>
        <v/>
      </c>
    </row>
    <row r="20" spans="1:14" ht="30">
      <c r="A20" s="77" t="s">
        <v>190</v>
      </c>
      <c r="B20" s="7" t="s">
        <v>191</v>
      </c>
      <c r="C20" s="8" t="s">
        <v>0</v>
      </c>
      <c r="D20" s="8" t="s">
        <v>0</v>
      </c>
      <c r="E20" s="8" t="s">
        <v>0</v>
      </c>
      <c r="F20" s="8" t="s">
        <v>0</v>
      </c>
      <c r="G20" s="8" t="s">
        <v>0</v>
      </c>
      <c r="H20" s="97"/>
      <c r="I20" s="97"/>
      <c r="J20" s="97"/>
      <c r="K20" s="97"/>
      <c r="L20" s="7"/>
      <c r="M20" s="113"/>
      <c r="N20" s="102" t="str">
        <f t="shared" si="0"/>
        <v/>
      </c>
    </row>
    <row r="21" spans="1:14" ht="45">
      <c r="A21" s="77" t="s">
        <v>192</v>
      </c>
      <c r="B21" s="7" t="s">
        <v>193</v>
      </c>
      <c r="C21" s="8" t="s">
        <v>0</v>
      </c>
      <c r="D21" s="8" t="s">
        <v>150</v>
      </c>
      <c r="E21" s="8" t="s">
        <v>150</v>
      </c>
      <c r="F21" s="8" t="s">
        <v>0</v>
      </c>
      <c r="G21" s="8" t="s">
        <v>0</v>
      </c>
      <c r="H21" s="98"/>
      <c r="I21" s="98"/>
      <c r="J21" s="97"/>
      <c r="K21" s="97"/>
      <c r="L21" s="7"/>
      <c r="M21" s="113"/>
      <c r="N21" s="102" t="str">
        <f t="shared" si="0"/>
        <v/>
      </c>
    </row>
    <row r="22" spans="1:14">
      <c r="A22" s="133" t="s">
        <v>194</v>
      </c>
      <c r="B22" s="81"/>
      <c r="C22" s="82"/>
      <c r="D22" s="82"/>
      <c r="E22" s="82"/>
      <c r="F22" s="82"/>
      <c r="G22" s="82"/>
      <c r="H22" s="83"/>
      <c r="I22" s="83"/>
      <c r="J22" s="83"/>
      <c r="K22" s="83"/>
      <c r="L22" s="143"/>
      <c r="M22" s="84"/>
      <c r="N22" s="100"/>
    </row>
    <row r="23" spans="1:14">
      <c r="A23" s="134" t="s">
        <v>9</v>
      </c>
      <c r="B23" s="140" t="s">
        <v>195</v>
      </c>
      <c r="C23" s="20"/>
      <c r="D23" s="20"/>
      <c r="E23" s="20"/>
      <c r="F23" s="20"/>
      <c r="G23" s="20"/>
      <c r="H23" s="21"/>
      <c r="I23" s="21"/>
      <c r="J23" s="21"/>
      <c r="K23" s="21"/>
      <c r="L23" s="144" t="s">
        <v>9</v>
      </c>
      <c r="M23" s="49"/>
      <c r="N23" s="101"/>
    </row>
    <row r="24" spans="1:14" ht="36.75" customHeight="1">
      <c r="A24" s="79" t="s">
        <v>196</v>
      </c>
      <c r="B24" s="73" t="s">
        <v>197</v>
      </c>
      <c r="C24" s="8" t="s">
        <v>24</v>
      </c>
      <c r="D24" s="80" t="s">
        <v>0</v>
      </c>
      <c r="E24" s="80" t="s">
        <v>0</v>
      </c>
      <c r="F24" s="80" t="s">
        <v>0</v>
      </c>
      <c r="G24" s="80" t="s">
        <v>0</v>
      </c>
      <c r="H24" s="99"/>
      <c r="I24" s="99"/>
      <c r="J24" s="99"/>
      <c r="K24" s="97"/>
      <c r="L24" s="10"/>
      <c r="M24" s="114"/>
      <c r="N24" s="102" t="str">
        <f t="shared" si="0"/>
        <v/>
      </c>
    </row>
    <row r="25" spans="1:14" ht="45">
      <c r="A25" s="79" t="s">
        <v>198</v>
      </c>
      <c r="B25" s="73" t="s">
        <v>199</v>
      </c>
      <c r="C25" s="8" t="s">
        <v>87</v>
      </c>
      <c r="D25" s="80" t="s">
        <v>0</v>
      </c>
      <c r="E25" s="80" t="s">
        <v>0</v>
      </c>
      <c r="F25" s="80" t="s">
        <v>0</v>
      </c>
      <c r="G25" s="80" t="s">
        <v>0</v>
      </c>
      <c r="H25" s="99"/>
      <c r="I25" s="99"/>
      <c r="J25" s="99"/>
      <c r="K25" s="97"/>
      <c r="L25" s="73" t="s">
        <v>200</v>
      </c>
      <c r="M25" s="114"/>
      <c r="N25" s="102" t="str">
        <f t="shared" si="0"/>
        <v/>
      </c>
    </row>
    <row r="26" spans="1:14">
      <c r="A26" s="134" t="s">
        <v>9</v>
      </c>
      <c r="B26" s="140" t="s">
        <v>244</v>
      </c>
      <c r="C26" s="20"/>
      <c r="D26" s="20"/>
      <c r="E26" s="20"/>
      <c r="F26" s="20"/>
      <c r="G26" s="20"/>
      <c r="H26" s="21"/>
      <c r="I26" s="21"/>
      <c r="J26" s="21"/>
      <c r="K26" s="21"/>
      <c r="L26" s="144" t="s">
        <v>9</v>
      </c>
      <c r="M26" s="49"/>
      <c r="N26" s="101"/>
    </row>
    <row r="27" spans="1:14">
      <c r="A27" s="139" t="s">
        <v>9</v>
      </c>
      <c r="B27" s="142" t="s">
        <v>248</v>
      </c>
      <c r="C27" s="50"/>
      <c r="D27" s="50"/>
      <c r="E27" s="50"/>
      <c r="F27" s="50"/>
      <c r="G27" s="50"/>
      <c r="H27" s="51"/>
      <c r="I27" s="51"/>
      <c r="J27" s="51"/>
      <c r="K27" s="51"/>
      <c r="L27" s="154"/>
      <c r="M27" s="95"/>
      <c r="N27" s="103"/>
    </row>
    <row r="28" spans="1:14" ht="45">
      <c r="A28" s="78" t="s">
        <v>201</v>
      </c>
      <c r="B28" s="7" t="s">
        <v>202</v>
      </c>
      <c r="C28" s="8" t="s">
        <v>87</v>
      </c>
      <c r="D28" s="8" t="s">
        <v>0</v>
      </c>
      <c r="E28" s="8" t="s">
        <v>0</v>
      </c>
      <c r="F28" s="8" t="s">
        <v>0</v>
      </c>
      <c r="G28" s="8" t="s">
        <v>0</v>
      </c>
      <c r="H28" s="97"/>
      <c r="I28" s="97"/>
      <c r="J28" s="97"/>
      <c r="K28" s="97"/>
      <c r="L28" s="7" t="s">
        <v>203</v>
      </c>
      <c r="M28" s="114"/>
      <c r="N28" s="102" t="str">
        <f t="shared" si="0"/>
        <v/>
      </c>
    </row>
    <row r="29" spans="1:14">
      <c r="A29" s="139"/>
      <c r="B29" s="142" t="s">
        <v>245</v>
      </c>
      <c r="C29" s="50"/>
      <c r="D29" s="50"/>
      <c r="E29" s="50"/>
      <c r="F29" s="50"/>
      <c r="G29" s="50"/>
      <c r="H29" s="51"/>
      <c r="I29" s="51"/>
      <c r="J29" s="51"/>
      <c r="K29" s="51"/>
      <c r="L29" s="154" t="s">
        <v>9</v>
      </c>
      <c r="M29" s="95"/>
      <c r="N29" s="103"/>
    </row>
    <row r="30" spans="1:14" ht="75">
      <c r="A30" s="77" t="s">
        <v>204</v>
      </c>
      <c r="B30" s="7" t="s">
        <v>205</v>
      </c>
      <c r="C30" s="8" t="s">
        <v>87</v>
      </c>
      <c r="D30" s="8" t="s">
        <v>150</v>
      </c>
      <c r="E30" s="8" t="s">
        <v>0</v>
      </c>
      <c r="F30" s="8" t="s">
        <v>0</v>
      </c>
      <c r="G30" s="8" t="s">
        <v>0</v>
      </c>
      <c r="H30" s="98"/>
      <c r="I30" s="97"/>
      <c r="J30" s="97"/>
      <c r="K30" s="97"/>
      <c r="L30" s="7" t="s">
        <v>206</v>
      </c>
      <c r="M30" s="114"/>
      <c r="N30" s="102" t="str">
        <f t="shared" si="0"/>
        <v/>
      </c>
    </row>
    <row r="31" spans="1:14" ht="75">
      <c r="A31" s="77" t="s">
        <v>207</v>
      </c>
      <c r="B31" s="7" t="s">
        <v>208</v>
      </c>
      <c r="C31" s="8" t="s">
        <v>0</v>
      </c>
      <c r="D31" s="8" t="s">
        <v>0</v>
      </c>
      <c r="E31" s="8" t="s">
        <v>0</v>
      </c>
      <c r="F31" s="8" t="s">
        <v>0</v>
      </c>
      <c r="G31" s="8" t="s">
        <v>0</v>
      </c>
      <c r="H31" s="97"/>
      <c r="I31" s="97"/>
      <c r="J31" s="97"/>
      <c r="K31" s="97"/>
      <c r="L31" s="7" t="s">
        <v>239</v>
      </c>
      <c r="M31" s="114"/>
      <c r="N31" s="102" t="str">
        <f t="shared" si="0"/>
        <v/>
      </c>
    </row>
    <row r="32" spans="1:14" ht="90">
      <c r="A32" s="77" t="s">
        <v>209</v>
      </c>
      <c r="B32" s="7" t="s">
        <v>210</v>
      </c>
      <c r="C32" s="8" t="s">
        <v>87</v>
      </c>
      <c r="D32" s="8" t="s">
        <v>150</v>
      </c>
      <c r="E32" s="8" t="s">
        <v>0</v>
      </c>
      <c r="F32" s="8" t="s">
        <v>0</v>
      </c>
      <c r="G32" s="8" t="s">
        <v>0</v>
      </c>
      <c r="H32" s="98"/>
      <c r="I32" s="97"/>
      <c r="J32" s="97"/>
      <c r="K32" s="97"/>
      <c r="L32" s="7" t="s">
        <v>237</v>
      </c>
      <c r="M32" s="114"/>
      <c r="N32" s="102" t="str">
        <f t="shared" si="0"/>
        <v/>
      </c>
    </row>
    <row r="33" spans="1:14" ht="150">
      <c r="A33" s="77" t="s">
        <v>211</v>
      </c>
      <c r="B33" s="7" t="s">
        <v>212</v>
      </c>
      <c r="C33" s="8" t="s">
        <v>87</v>
      </c>
      <c r="D33" s="8" t="s">
        <v>150</v>
      </c>
      <c r="E33" s="8" t="s">
        <v>0</v>
      </c>
      <c r="F33" s="8" t="s">
        <v>0</v>
      </c>
      <c r="G33" s="8" t="s">
        <v>0</v>
      </c>
      <c r="H33" s="98"/>
      <c r="I33" s="97"/>
      <c r="J33" s="97"/>
      <c r="K33" s="97"/>
      <c r="L33" s="7" t="s">
        <v>213</v>
      </c>
      <c r="M33" s="114"/>
      <c r="N33" s="102" t="str">
        <f t="shared" si="0"/>
        <v/>
      </c>
    </row>
    <row r="34" spans="1:14" ht="120">
      <c r="A34" s="77" t="s">
        <v>214</v>
      </c>
      <c r="B34" s="7" t="s">
        <v>215</v>
      </c>
      <c r="C34" s="8" t="s">
        <v>24</v>
      </c>
      <c r="D34" s="8" t="s">
        <v>0</v>
      </c>
      <c r="E34" s="8" t="s">
        <v>0</v>
      </c>
      <c r="F34" s="8" t="s">
        <v>0</v>
      </c>
      <c r="G34" s="8" t="s">
        <v>0</v>
      </c>
      <c r="H34" s="97"/>
      <c r="I34" s="97"/>
      <c r="J34" s="97"/>
      <c r="K34" s="97"/>
      <c r="L34" s="7" t="s">
        <v>216</v>
      </c>
      <c r="M34" s="114"/>
      <c r="N34" s="102" t="str">
        <f t="shared" si="0"/>
        <v/>
      </c>
    </row>
    <row r="35" spans="1:14">
      <c r="A35" s="139" t="s">
        <v>9</v>
      </c>
      <c r="B35" s="142" t="s">
        <v>246</v>
      </c>
      <c r="C35" s="50"/>
      <c r="D35" s="50"/>
      <c r="E35" s="50"/>
      <c r="F35" s="50"/>
      <c r="G35" s="50"/>
      <c r="H35" s="51"/>
      <c r="I35" s="51"/>
      <c r="J35" s="51"/>
      <c r="K35" s="51"/>
      <c r="L35" s="154" t="s">
        <v>9</v>
      </c>
      <c r="M35" s="95"/>
      <c r="N35" s="103"/>
    </row>
    <row r="36" spans="1:14" ht="45">
      <c r="A36" s="77" t="s">
        <v>217</v>
      </c>
      <c r="B36" s="7" t="s">
        <v>218</v>
      </c>
      <c r="C36" s="8" t="s">
        <v>87</v>
      </c>
      <c r="D36" s="8" t="s">
        <v>0</v>
      </c>
      <c r="E36" s="8" t="s">
        <v>0</v>
      </c>
      <c r="F36" s="8" t="s">
        <v>0</v>
      </c>
      <c r="G36" s="8" t="s">
        <v>0</v>
      </c>
      <c r="H36" s="97"/>
      <c r="I36" s="97"/>
      <c r="J36" s="97"/>
      <c r="K36" s="97"/>
      <c r="L36" s="7" t="s">
        <v>219</v>
      </c>
      <c r="M36" s="114"/>
      <c r="N36" s="102" t="str">
        <f t="shared" si="0"/>
        <v/>
      </c>
    </row>
    <row r="37" spans="1:14">
      <c r="A37" s="134" t="s">
        <v>8</v>
      </c>
      <c r="B37" s="140" t="s">
        <v>220</v>
      </c>
      <c r="C37" s="20"/>
      <c r="D37" s="20"/>
      <c r="E37" s="20"/>
      <c r="F37" s="20"/>
      <c r="G37" s="20"/>
      <c r="H37" s="21"/>
      <c r="I37" s="21"/>
      <c r="J37" s="21"/>
      <c r="K37" s="21"/>
      <c r="L37" s="144" t="s">
        <v>8</v>
      </c>
      <c r="M37" s="49"/>
      <c r="N37" s="101"/>
    </row>
    <row r="38" spans="1:14">
      <c r="A38" s="139"/>
      <c r="B38" s="142" t="s">
        <v>221</v>
      </c>
      <c r="C38" s="50"/>
      <c r="D38" s="50"/>
      <c r="E38" s="50"/>
      <c r="F38" s="50"/>
      <c r="G38" s="50"/>
      <c r="H38" s="51"/>
      <c r="I38" s="51"/>
      <c r="J38" s="51"/>
      <c r="K38" s="51"/>
      <c r="L38" s="154"/>
      <c r="M38" s="95"/>
      <c r="N38" s="103"/>
    </row>
    <row r="39" spans="1:14" ht="90">
      <c r="A39" s="77" t="s">
        <v>222</v>
      </c>
      <c r="B39" s="7" t="s">
        <v>223</v>
      </c>
      <c r="C39" s="8" t="s">
        <v>24</v>
      </c>
      <c r="D39" s="8" t="s">
        <v>0</v>
      </c>
      <c r="E39" s="8" t="s">
        <v>0</v>
      </c>
      <c r="F39" s="8" t="s">
        <v>0</v>
      </c>
      <c r="G39" s="8" t="s">
        <v>0</v>
      </c>
      <c r="H39" s="97"/>
      <c r="I39" s="97"/>
      <c r="J39" s="97"/>
      <c r="K39" s="97"/>
      <c r="L39" s="7" t="s">
        <v>224</v>
      </c>
      <c r="M39" s="114"/>
      <c r="N39" s="102" t="str">
        <f t="shared" si="0"/>
        <v/>
      </c>
    </row>
    <row r="40" spans="1:14" ht="60">
      <c r="A40" s="77" t="s">
        <v>225</v>
      </c>
      <c r="B40" s="7" t="s">
        <v>226</v>
      </c>
      <c r="C40" s="8" t="s">
        <v>24</v>
      </c>
      <c r="D40" s="8" t="s">
        <v>150</v>
      </c>
      <c r="E40" s="8" t="s">
        <v>0</v>
      </c>
      <c r="F40" s="8" t="s">
        <v>0</v>
      </c>
      <c r="G40" s="8" t="s">
        <v>0</v>
      </c>
      <c r="H40" s="98"/>
      <c r="I40" s="97"/>
      <c r="J40" s="97"/>
      <c r="K40" s="97"/>
      <c r="L40" s="36" t="s">
        <v>227</v>
      </c>
      <c r="M40" s="114"/>
      <c r="N40" s="102" t="str">
        <f t="shared" si="0"/>
        <v/>
      </c>
    </row>
    <row r="41" spans="1:14">
      <c r="A41" s="139" t="s">
        <v>9</v>
      </c>
      <c r="B41" s="142" t="s">
        <v>228</v>
      </c>
      <c r="C41" s="50"/>
      <c r="D41" s="50"/>
      <c r="E41" s="50"/>
      <c r="F41" s="50"/>
      <c r="G41" s="50"/>
      <c r="H41" s="51"/>
      <c r="I41" s="51"/>
      <c r="J41" s="51"/>
      <c r="K41" s="51"/>
      <c r="L41" s="154" t="s">
        <v>9</v>
      </c>
      <c r="M41" s="95"/>
      <c r="N41" s="103"/>
    </row>
    <row r="42" spans="1:14" ht="60">
      <c r="A42" s="77" t="s">
        <v>229</v>
      </c>
      <c r="B42" s="7" t="s">
        <v>230</v>
      </c>
      <c r="C42" s="8" t="s">
        <v>87</v>
      </c>
      <c r="D42" s="8" t="s">
        <v>150</v>
      </c>
      <c r="E42" s="8" t="s">
        <v>0</v>
      </c>
      <c r="F42" s="8" t="s">
        <v>0</v>
      </c>
      <c r="G42" s="8" t="s">
        <v>0</v>
      </c>
      <c r="H42" s="98"/>
      <c r="I42" s="97"/>
      <c r="J42" s="97"/>
      <c r="K42" s="97"/>
      <c r="L42" s="7" t="s">
        <v>231</v>
      </c>
      <c r="M42" s="114"/>
      <c r="N42" s="102" t="str">
        <f t="shared" si="0"/>
        <v/>
      </c>
    </row>
    <row r="43" spans="1:14" ht="60">
      <c r="A43" s="77" t="s">
        <v>232</v>
      </c>
      <c r="B43" s="7" t="s">
        <v>233</v>
      </c>
      <c r="C43" s="8" t="s">
        <v>24</v>
      </c>
      <c r="D43" s="8" t="s">
        <v>150</v>
      </c>
      <c r="E43" s="8" t="s">
        <v>0</v>
      </c>
      <c r="F43" s="8" t="s">
        <v>0</v>
      </c>
      <c r="G43" s="8" t="s">
        <v>0</v>
      </c>
      <c r="H43" s="98"/>
      <c r="I43" s="97"/>
      <c r="J43" s="97"/>
      <c r="K43" s="97"/>
      <c r="L43" s="36" t="s">
        <v>234</v>
      </c>
      <c r="M43" s="114"/>
      <c r="N43" s="102" t="str">
        <f t="shared" si="0"/>
        <v/>
      </c>
    </row>
    <row r="44" spans="1:14">
      <c r="A44" s="85" t="s">
        <v>235</v>
      </c>
      <c r="B44" s="86"/>
      <c r="C44" s="86"/>
      <c r="D44" s="86"/>
      <c r="E44" s="86"/>
      <c r="F44" s="86"/>
      <c r="G44" s="86"/>
      <c r="H44" s="137">
        <f>COUNTIF(D$5:D$43,"M")</f>
        <v>14</v>
      </c>
      <c r="I44" s="137">
        <f t="shared" ref="I44:K44" si="1">COUNTIF(E$5:E$43,"M")</f>
        <v>23</v>
      </c>
      <c r="J44" s="137">
        <f t="shared" si="1"/>
        <v>25</v>
      </c>
      <c r="K44" s="137">
        <f t="shared" si="1"/>
        <v>25</v>
      </c>
      <c r="L44" s="86"/>
      <c r="M44" s="87" t="str">
        <f>IF(H$45=0,"",IF((H$44=SUM(H45:H47)),"","Please fill in all the control points for Year 1!"))</f>
        <v/>
      </c>
      <c r="N44" s="104"/>
    </row>
    <row r="45" spans="1:14">
      <c r="A45" s="88" t="s">
        <v>151</v>
      </c>
      <c r="B45" s="89"/>
      <c r="C45" s="89"/>
      <c r="D45" s="89"/>
      <c r="E45" s="89"/>
      <c r="F45" s="89"/>
      <c r="G45" s="89"/>
      <c r="H45" s="135">
        <f>COUNTIFS(D$5:D$43,"M",H$5:H$43,"C")</f>
        <v>0</v>
      </c>
      <c r="I45" s="135">
        <f>COUNTIFS(E$5:E$43,"M",I$5:I$43,"C")</f>
        <v>0</v>
      </c>
      <c r="J45" s="135">
        <f>COUNTIFS(F$5:F$43,"M",J$5:J$43,"C")</f>
        <v>0</v>
      </c>
      <c r="K45" s="135">
        <f>COUNTIFS(G$5:G$43,"M",K$5:K$43,"C")</f>
        <v>0</v>
      </c>
      <c r="L45" s="145"/>
      <c r="M45" s="48" t="str">
        <f>IF(I$45=0,"",IF((I$44=SUM(I45:I47)),"","Please fill in all the control points for Year 2!"))</f>
        <v/>
      </c>
      <c r="N45" s="65"/>
    </row>
    <row r="46" spans="1:14">
      <c r="A46" s="90" t="s">
        <v>152</v>
      </c>
      <c r="B46" s="27"/>
      <c r="C46" s="27"/>
      <c r="D46" s="27"/>
      <c r="E46" s="27"/>
      <c r="F46" s="27"/>
      <c r="G46" s="27"/>
      <c r="H46" s="135">
        <f>COUNTIFS(D$5:D$43,"M",H$5:H$43,"N/C")</f>
        <v>0</v>
      </c>
      <c r="I46" s="135">
        <f>COUNTIFS(E$5:E$43,"M",I$5:I$43,"N/C")</f>
        <v>0</v>
      </c>
      <c r="J46" s="135">
        <f>COUNTIFS(F$5:F$43,"M",J$5:J$43,"N/C")</f>
        <v>0</v>
      </c>
      <c r="K46" s="135">
        <f>COUNTIFS(G$5:G$43,"M",K$5:K$43,"N/C")</f>
        <v>0</v>
      </c>
      <c r="L46" s="27"/>
      <c r="M46" s="48" t="str">
        <f>IF(J$45=0,"",IF((J$44=SUM(J45:J47)),"","Please fill in all the control points for Year 3!"))</f>
        <v/>
      </c>
      <c r="N46" s="65"/>
    </row>
    <row r="47" spans="1:14">
      <c r="A47" s="88" t="s">
        <v>153</v>
      </c>
      <c r="B47" s="89"/>
      <c r="C47" s="89"/>
      <c r="D47" s="89"/>
      <c r="E47" s="89"/>
      <c r="F47" s="89"/>
      <c r="G47" s="89"/>
      <c r="H47" s="135">
        <f>COUNTIFS(D$5:D$43,"M",H$5:H$43,"N/A")</f>
        <v>0</v>
      </c>
      <c r="I47" s="135">
        <f>COUNTIFS(E$5:E$43,"M",I$5:I$43,"N/A")</f>
        <v>0</v>
      </c>
      <c r="J47" s="135">
        <f>COUNTIFS(F$5:F$43,"M",J$5:J$43,"N/A")</f>
        <v>0</v>
      </c>
      <c r="K47" s="135">
        <f>COUNTIFS(G$5:G$43,"M",K$5:K$43,"N/A")</f>
        <v>0</v>
      </c>
      <c r="L47" s="145"/>
      <c r="M47" s="48" t="str">
        <f>IF(K$45=0,"",IF((K$44=SUM(K45:K47)),"","Please fill in all the control points for Year 4!"))</f>
        <v/>
      </c>
      <c r="N47" s="65"/>
    </row>
    <row r="48" spans="1:14">
      <c r="A48" s="90" t="s">
        <v>236</v>
      </c>
      <c r="B48" s="27"/>
      <c r="C48" s="27"/>
      <c r="D48" s="27"/>
      <c r="E48" s="27"/>
      <c r="F48" s="27"/>
      <c r="G48" s="27"/>
      <c r="H48" s="137">
        <f>COUNTIF(D$5:D$43,"X")</f>
        <v>12</v>
      </c>
      <c r="I48" s="137">
        <f>COUNTIF(E$5:E$43,"X")</f>
        <v>3</v>
      </c>
      <c r="J48" s="137">
        <f>COUNTIF(F$5:F$43,"X")</f>
        <v>1</v>
      </c>
      <c r="K48" s="137">
        <f>COUNTIF(G$5:G$43,"X")</f>
        <v>1</v>
      </c>
      <c r="L48" s="27"/>
      <c r="M48" s="48"/>
      <c r="N48" s="65"/>
    </row>
    <row r="49" spans="1:14">
      <c r="A49" s="88" t="s">
        <v>154</v>
      </c>
      <c r="B49" s="89"/>
      <c r="C49" s="89"/>
      <c r="D49" s="89"/>
      <c r="E49" s="89"/>
      <c r="F49" s="89"/>
      <c r="G49" s="89"/>
      <c r="H49" s="151">
        <f>COUNTIFS(D$5:D$43,"X",H$5:H$43,"C")</f>
        <v>0</v>
      </c>
      <c r="I49" s="151">
        <f>COUNTIFS(E$5:E$43,"X",I$5:I$43,"C")</f>
        <v>0</v>
      </c>
      <c r="J49" s="151">
        <f>COUNTIFS(F$5:F$43,"X",J$5:J$43,"C")</f>
        <v>0</v>
      </c>
      <c r="K49" s="151">
        <f>COUNTIFS(G$5:G$43,"X",K$5:K$43,"C")</f>
        <v>0</v>
      </c>
      <c r="L49" s="145"/>
      <c r="M49" s="42"/>
      <c r="N49" s="65"/>
    </row>
    <row r="50" spans="1:14">
      <c r="A50" s="91"/>
      <c r="B50" s="27"/>
      <c r="C50" s="27"/>
      <c r="D50" s="27"/>
      <c r="E50" s="27"/>
      <c r="F50" s="27"/>
      <c r="G50" s="27"/>
      <c r="H50" s="149"/>
      <c r="I50" s="149"/>
      <c r="J50" s="149"/>
      <c r="K50" s="149"/>
      <c r="L50" s="27"/>
      <c r="M50" s="42"/>
      <c r="N50" s="65"/>
    </row>
    <row r="51" spans="1:14">
      <c r="A51" s="92" t="s">
        <v>155</v>
      </c>
      <c r="B51" s="28"/>
      <c r="C51" s="29"/>
      <c r="D51" s="29"/>
      <c r="E51" s="29"/>
      <c r="F51" s="29"/>
      <c r="G51" s="29"/>
      <c r="H51" s="30"/>
      <c r="I51" s="30"/>
      <c r="J51" s="29"/>
      <c r="K51" s="29"/>
      <c r="L51" s="146"/>
      <c r="M51" s="42"/>
      <c r="N51" s="105"/>
    </row>
    <row r="52" spans="1:14">
      <c r="A52" s="88"/>
      <c r="B52" s="89"/>
      <c r="C52" s="93"/>
      <c r="D52" s="93"/>
      <c r="E52" s="93"/>
      <c r="F52" s="93"/>
      <c r="G52" s="93"/>
      <c r="H52" s="58"/>
      <c r="I52" s="58"/>
      <c r="J52" s="58"/>
      <c r="K52" s="58"/>
      <c r="L52" s="145"/>
      <c r="M52" s="42"/>
      <c r="N52" s="105"/>
    </row>
    <row r="53" spans="1:14">
      <c r="A53" s="88"/>
      <c r="B53" s="89"/>
      <c r="C53" s="93"/>
      <c r="D53" s="93"/>
      <c r="E53" s="93"/>
      <c r="F53" s="93"/>
      <c r="G53" s="93"/>
      <c r="H53" s="58"/>
      <c r="I53" s="58"/>
      <c r="J53" s="58"/>
      <c r="K53" s="58"/>
      <c r="L53" s="145"/>
      <c r="M53" s="42"/>
      <c r="N53" s="105"/>
    </row>
    <row r="54" spans="1:14">
      <c r="A54" s="88"/>
      <c r="B54" s="89"/>
      <c r="C54" s="93"/>
      <c r="D54" s="93"/>
      <c r="E54" s="93"/>
      <c r="F54" s="93"/>
      <c r="G54" s="93"/>
      <c r="H54" s="58"/>
      <c r="I54" s="58"/>
      <c r="J54" s="58"/>
      <c r="K54" s="58"/>
      <c r="L54" s="145"/>
      <c r="M54" s="42"/>
      <c r="N54" s="105"/>
    </row>
    <row r="55" spans="1:14">
      <c r="A55" s="88"/>
      <c r="B55" s="89"/>
      <c r="C55" s="93"/>
      <c r="D55" s="93"/>
      <c r="E55" s="93"/>
      <c r="F55" s="93"/>
      <c r="G55" s="93"/>
      <c r="H55" s="58"/>
      <c r="I55" s="58"/>
      <c r="J55" s="58"/>
      <c r="K55" s="58"/>
      <c r="L55" s="145"/>
      <c r="M55" s="42"/>
      <c r="N55" s="105"/>
    </row>
    <row r="56" spans="1:14">
      <c r="A56" s="88"/>
      <c r="B56" s="89"/>
      <c r="C56" s="93"/>
      <c r="D56" s="93"/>
      <c r="E56" s="93"/>
      <c r="F56" s="93"/>
      <c r="G56" s="93"/>
      <c r="H56" s="58"/>
      <c r="I56" s="58"/>
      <c r="J56" s="58"/>
      <c r="K56" s="58"/>
      <c r="L56" s="145"/>
      <c r="M56" s="42"/>
      <c r="N56" s="105"/>
    </row>
    <row r="57" spans="1:14">
      <c r="A57" s="88"/>
      <c r="B57" s="89"/>
      <c r="C57" s="93"/>
      <c r="D57" s="93"/>
      <c r="E57" s="93"/>
      <c r="F57" s="93"/>
      <c r="G57" s="93"/>
      <c r="H57" s="58"/>
      <c r="I57" s="58"/>
      <c r="J57" s="58"/>
      <c r="K57" s="58"/>
      <c r="L57" s="145"/>
      <c r="M57" s="42"/>
      <c r="N57" s="105"/>
    </row>
    <row r="58" spans="1:14">
      <c r="A58" s="88"/>
      <c r="B58" s="89"/>
      <c r="C58" s="93"/>
      <c r="D58" s="93"/>
      <c r="E58" s="93"/>
      <c r="F58" s="93"/>
      <c r="G58" s="93"/>
      <c r="H58" s="58"/>
      <c r="I58" s="58"/>
      <c r="J58" s="58"/>
      <c r="K58" s="58"/>
      <c r="L58" s="145"/>
      <c r="M58" s="42"/>
      <c r="N58" s="105"/>
    </row>
    <row r="59" spans="1:14">
      <c r="A59" s="94"/>
      <c r="B59" s="43"/>
      <c r="C59" s="44"/>
      <c r="D59" s="44"/>
      <c r="E59" s="44"/>
      <c r="F59" s="44"/>
      <c r="G59" s="44"/>
      <c r="H59" s="59"/>
      <c r="I59" s="59"/>
      <c r="J59" s="59"/>
      <c r="K59" s="59"/>
      <c r="L59" s="147"/>
      <c r="M59" s="46"/>
      <c r="N59" s="106"/>
    </row>
  </sheetData>
  <conditionalFormatting sqref="I5:K6 I9:K9 H10:K10 J11:K11 H12:K12 H16:K20 J21:K21 H24:K25 H28:K28 I30:K34 H31 H34 H36:K36 H39:K39 I40:K40 I42:K43">
    <cfRule type="cellIs" dxfId="9" priority="13" operator="equal">
      <formula>"N/C"</formula>
    </cfRule>
    <cfRule type="cellIs" dxfId="8" priority="110" operator="equal">
      <formula>"C"</formula>
    </cfRule>
  </conditionalFormatting>
  <conditionalFormatting sqref="I5:K6 I9:K9 H10:K10 J11:K11 H12:K12 H16:K20 J21:K21 H24:K25 H28:K28 I30:K34 H31 H34 H36:K36 H39:K39 I40:K40 I42:K43">
    <cfRule type="cellIs" dxfId="7" priority="12" operator="equal">
      <formula>"N/A"</formula>
    </cfRule>
  </conditionalFormatting>
  <conditionalFormatting sqref="H5:H6 H9 H11:I11 H14:K14 H21:I21 H30 H32:H33 H40 H42:H43">
    <cfRule type="cellIs" dxfId="6" priority="11" operator="equal">
      <formula>"C"</formula>
    </cfRule>
  </conditionalFormatting>
  <conditionalFormatting sqref="H5:H6 H9 H11:I11 H14:K14 H21:I21 H30 H32:H33 H40 H42:H43">
    <cfRule type="cellIs" dxfId="5" priority="10" operator="equal">
      <formula>"N/C"</formula>
    </cfRule>
  </conditionalFormatting>
  <conditionalFormatting sqref="H5:H6 H9 H11:I11 H14:K14 H21:I21 H30 H32:H33 H40 H42:H43">
    <cfRule type="cellIs" dxfId="4" priority="9" operator="equal">
      <formula>"N/A"</formula>
    </cfRule>
  </conditionalFormatting>
  <conditionalFormatting sqref="H45:K45">
    <cfRule type="cellIs" dxfId="3" priority="2" operator="greaterThanOrEqual">
      <formula>H$44-H$47</formula>
    </cfRule>
  </conditionalFormatting>
  <conditionalFormatting sqref="H45:K45 H47:K47 H49:K49">
    <cfRule type="expression" dxfId="2" priority="6">
      <formula>COUNTA($H$5:$K$43)&gt;0</formula>
    </cfRule>
  </conditionalFormatting>
  <conditionalFormatting sqref="H44:K44 H46:K46 H48:K48 H50:K50">
    <cfRule type="expression" dxfId="1" priority="3">
      <formula>COUNTA($H$5:$K$43)&gt;0</formula>
    </cfRule>
  </conditionalFormatting>
  <conditionalFormatting sqref="B4 B8 B13 B15 B23 B26:B27 B29 B35 B37:B38 B41">
    <cfRule type="expression" dxfId="0" priority="1">
      <formula>COUNTA($H$5:$K$43)&gt;0</formula>
    </cfRule>
  </conditionalFormatting>
  <dataValidations count="1">
    <dataValidation type="list" allowBlank="1" showInputMessage="1" showErrorMessage="1" sqref="H9:K12 H14:K14 H16:K21 H24:K25 H28:K28 H30:K34 H36:K36 H39:K40 H42:K43 H5:K6">
      <formula1>"C,N/C,N/A"</formula1>
    </dataValidation>
  </dataValidations>
  <pageMargins left="0.70866141732283472" right="0.70866141732283472" top="0.74803149606299213" bottom="0.74803149606299213" header="0.31496062992125984" footer="0.31496062992125984"/>
  <pageSetup paperSize="9" scale="66" fitToHeight="0" orientation="landscape" r:id="rId1"/>
  <rowBreaks count="3" manualBreakCount="3">
    <brk id="21" max="16383" man="1"/>
    <brk id="33" max="13" man="1"/>
    <brk id="4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Coffee Module</vt:lpstr>
      <vt:lpstr>Cocoa Module</vt:lpstr>
      <vt:lpstr>Tea Module</vt:lpstr>
      <vt:lpstr>Rooibos Module</vt:lpstr>
      <vt:lpstr>Hazelnut Module</vt:lpstr>
      <vt:lpstr>'Cocoa Module'!Print_Area</vt:lpstr>
      <vt:lpstr>'Coffee Module'!Print_Area</vt:lpstr>
      <vt:lpstr>'Coffee Module'!Print_Titles</vt:lpstr>
      <vt:lpstr>'Hazelnut Module'!Print_Titles</vt:lpstr>
      <vt:lpstr>'Rooibos Module'!Print_Titles</vt:lpstr>
      <vt:lpstr>'Tea Module'!Print_Titles</vt:lpstr>
    </vt:vector>
  </TitlesOfParts>
  <Company>UTZ Certifed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Giuseppe Cipriani</dc:creator>
  <cp:lastModifiedBy>Mary Wambui</cp:lastModifiedBy>
  <cp:lastPrinted>2015-05-28T09:17:41Z</cp:lastPrinted>
  <dcterms:created xsi:type="dcterms:W3CDTF">2014-05-22T09:37:14Z</dcterms:created>
  <dcterms:modified xsi:type="dcterms:W3CDTF">2018-04-17T16:21:07Z</dcterms:modified>
</cp:coreProperties>
</file>