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1730" windowHeight="4035" tabRatio="500"/>
  </bookViews>
  <sheets>
    <sheet name="Checklist" sheetId="1" r:id="rId1"/>
    <sheet name="General info" sheetId="2" r:id="rId2"/>
  </sheets>
  <definedNames>
    <definedName name="_xlnm.Print_Area" localSheetId="0">Checklist!$A$1:$N$207</definedName>
    <definedName name="_xlnm.Print_Titles" localSheetId="0">Checklist!$2:$2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N120" i="1" l="1"/>
  <c r="J110" i="1"/>
  <c r="H49" i="1"/>
  <c r="N6" i="1"/>
  <c r="N184" i="1"/>
  <c r="N183" i="1"/>
  <c r="N181" i="1"/>
  <c r="N179" i="1"/>
  <c r="N177" i="1"/>
  <c r="N175" i="1"/>
  <c r="N174" i="1"/>
  <c r="N173" i="1"/>
  <c r="N172" i="1"/>
  <c r="N171" i="1"/>
  <c r="N169" i="1"/>
  <c r="N168" i="1"/>
  <c r="N167" i="1"/>
  <c r="N157" i="1"/>
  <c r="N156" i="1"/>
  <c r="N155" i="1"/>
  <c r="N154" i="1"/>
  <c r="N152" i="1"/>
  <c r="N151" i="1"/>
  <c r="N150" i="1"/>
  <c r="N149" i="1"/>
  <c r="N147" i="1"/>
  <c r="N146" i="1"/>
  <c r="N145" i="1"/>
  <c r="N144" i="1"/>
  <c r="N141" i="1"/>
  <c r="N140" i="1"/>
  <c r="N139" i="1"/>
  <c r="N137" i="1"/>
  <c r="N136" i="1"/>
  <c r="N135" i="1"/>
  <c r="N134" i="1"/>
  <c r="N133" i="1"/>
  <c r="N131" i="1"/>
  <c r="N130" i="1"/>
  <c r="N128" i="1"/>
  <c r="N127" i="1"/>
  <c r="N126" i="1"/>
  <c r="N124" i="1"/>
  <c r="N123" i="1"/>
  <c r="N121" i="1"/>
  <c r="N119" i="1"/>
  <c r="N108" i="1"/>
  <c r="N107" i="1"/>
  <c r="N106" i="1"/>
  <c r="N105" i="1"/>
  <c r="N104" i="1"/>
  <c r="N103" i="1"/>
  <c r="N101" i="1"/>
  <c r="N100" i="1"/>
  <c r="N99" i="1"/>
  <c r="N98" i="1"/>
  <c r="N96" i="1"/>
  <c r="N95" i="1"/>
  <c r="N94" i="1"/>
  <c r="N92" i="1"/>
  <c r="N91" i="1"/>
  <c r="N89" i="1"/>
  <c r="N88" i="1"/>
  <c r="N87" i="1"/>
  <c r="N86" i="1"/>
  <c r="N85" i="1"/>
  <c r="N84" i="1"/>
  <c r="N82" i="1"/>
  <c r="N81" i="1"/>
  <c r="N79" i="1"/>
  <c r="N78" i="1"/>
  <c r="N77" i="1"/>
  <c r="N75" i="1"/>
  <c r="N74" i="1"/>
  <c r="N73" i="1"/>
  <c r="N72" i="1"/>
  <c r="N71" i="1"/>
  <c r="N70" i="1"/>
  <c r="N68" i="1"/>
  <c r="N66" i="1"/>
  <c r="N65" i="1"/>
  <c r="N64" i="1"/>
  <c r="N63" i="1"/>
  <c r="N61" i="1"/>
  <c r="N60" i="1"/>
  <c r="N59" i="1"/>
  <c r="N58" i="1"/>
  <c r="N57" i="1"/>
  <c r="N47" i="1"/>
  <c r="N46" i="1"/>
  <c r="N45" i="1"/>
  <c r="N44" i="1"/>
  <c r="N42" i="1"/>
  <c r="N41" i="1"/>
  <c r="N40" i="1"/>
  <c r="N39" i="1"/>
  <c r="N37" i="1"/>
  <c r="N36" i="1"/>
  <c r="N35" i="1"/>
  <c r="N34" i="1"/>
  <c r="N32" i="1"/>
  <c r="N31" i="1"/>
  <c r="N30" i="1"/>
  <c r="N29" i="1"/>
  <c r="N27" i="1"/>
  <c r="N26" i="1"/>
  <c r="N24" i="1"/>
  <c r="N23" i="1"/>
  <c r="N22" i="1"/>
  <c r="N21" i="1"/>
  <c r="N20" i="1"/>
  <c r="N18" i="1"/>
  <c r="N17" i="1"/>
  <c r="N16" i="1"/>
  <c r="N14" i="1"/>
  <c r="N13" i="1"/>
  <c r="N12" i="1"/>
  <c r="N9" i="1"/>
  <c r="N7" i="1"/>
  <c r="N5" i="1"/>
  <c r="I190" i="1"/>
  <c r="J190" i="1"/>
  <c r="K190" i="1"/>
  <c r="H190" i="1"/>
  <c r="I189" i="1"/>
  <c r="J189" i="1"/>
  <c r="K189" i="1"/>
  <c r="H189" i="1"/>
  <c r="I188" i="1"/>
  <c r="J188" i="1"/>
  <c r="K188" i="1"/>
  <c r="H188" i="1"/>
  <c r="I187" i="1"/>
  <c r="J187" i="1"/>
  <c r="K187" i="1"/>
  <c r="H187" i="1"/>
  <c r="I186" i="1"/>
  <c r="M186" i="1"/>
  <c r="J186" i="1"/>
  <c r="M187" i="1"/>
  <c r="K186" i="1"/>
  <c r="M188" i="1"/>
  <c r="H186" i="1"/>
  <c r="M185" i="1"/>
  <c r="I185" i="1"/>
  <c r="J185" i="1"/>
  <c r="K185" i="1"/>
  <c r="H185" i="1"/>
  <c r="I159" i="1"/>
  <c r="I161" i="1"/>
  <c r="H160" i="1"/>
  <c r="J160" i="1"/>
  <c r="I163" i="1"/>
  <c r="J163" i="1"/>
  <c r="K163" i="1"/>
  <c r="H163" i="1"/>
  <c r="I162" i="1"/>
  <c r="J162" i="1"/>
  <c r="K162" i="1"/>
  <c r="H162" i="1"/>
  <c r="K161" i="1"/>
  <c r="J161" i="1"/>
  <c r="H161" i="1"/>
  <c r="K160" i="1"/>
  <c r="I160" i="1"/>
  <c r="M159" i="1"/>
  <c r="J159" i="1"/>
  <c r="K159" i="1"/>
  <c r="H159" i="1"/>
  <c r="M158" i="1"/>
  <c r="I158" i="1"/>
  <c r="J158" i="1"/>
  <c r="K158" i="1"/>
  <c r="H158" i="1"/>
  <c r="J112" i="1"/>
  <c r="I114" i="1"/>
  <c r="J114" i="1"/>
  <c r="K114" i="1"/>
  <c r="H114" i="1"/>
  <c r="I113" i="1"/>
  <c r="J113" i="1"/>
  <c r="K113" i="1"/>
  <c r="H113" i="1"/>
  <c r="K112" i="1"/>
  <c r="I112" i="1"/>
  <c r="H112" i="1"/>
  <c r="I111" i="1"/>
  <c r="J111" i="1"/>
  <c r="K111" i="1"/>
  <c r="H111" i="1"/>
  <c r="I110" i="1"/>
  <c r="M110" i="1"/>
  <c r="K110" i="1"/>
  <c r="H110" i="1"/>
  <c r="M109" i="1"/>
  <c r="I109" i="1"/>
  <c r="J109" i="1"/>
  <c r="K109" i="1"/>
  <c r="H109" i="1"/>
  <c r="H51" i="1"/>
  <c r="I49" i="1"/>
  <c r="I51" i="1"/>
  <c r="I50" i="1"/>
  <c r="H50" i="1"/>
  <c r="I53" i="1"/>
  <c r="J53" i="1"/>
  <c r="K53" i="1"/>
  <c r="H53" i="1"/>
  <c r="I52" i="1"/>
  <c r="J52" i="1"/>
  <c r="K52" i="1"/>
  <c r="H52" i="1"/>
  <c r="J51" i="1"/>
  <c r="K51" i="1"/>
  <c r="J50" i="1"/>
  <c r="K50" i="1"/>
  <c r="J49" i="1"/>
  <c r="K49" i="1"/>
  <c r="I48" i="1"/>
  <c r="J48" i="1"/>
  <c r="K48" i="1"/>
  <c r="H48" i="1"/>
  <c r="M164" i="1"/>
  <c r="M115" i="1"/>
  <c r="M54" i="1"/>
  <c r="M51" i="1"/>
  <c r="M49" i="1"/>
  <c r="M112" i="1"/>
  <c r="M48" i="1"/>
  <c r="M50" i="1"/>
  <c r="I194" i="1"/>
  <c r="I198" i="1"/>
  <c r="K195" i="1"/>
  <c r="M161" i="1"/>
  <c r="M160" i="1"/>
  <c r="M111" i="1"/>
  <c r="H194" i="1"/>
  <c r="H198" i="1"/>
  <c r="J195" i="1"/>
  <c r="K194" i="1"/>
  <c r="I195" i="1"/>
  <c r="I196" i="1"/>
  <c r="J194" i="1"/>
  <c r="J198" i="1"/>
  <c r="H195" i="1"/>
  <c r="M162" i="1"/>
  <c r="M163" i="1"/>
  <c r="M113" i="1"/>
  <c r="M114" i="1"/>
  <c r="M52" i="1"/>
  <c r="M53" i="1"/>
  <c r="K196" i="1"/>
  <c r="J196" i="1"/>
  <c r="H196" i="1"/>
  <c r="K198" i="1"/>
</calcChain>
</file>

<file path=xl/sharedStrings.xml><?xml version="1.0" encoding="utf-8"?>
<sst xmlns="http://schemas.openxmlformats.org/spreadsheetml/2006/main" count="1158" uniqueCount="478">
  <si>
    <t>M</t>
  </si>
  <si>
    <t xml:space="preserve">CP # </t>
  </si>
  <si>
    <t>Control Point</t>
  </si>
  <si>
    <t>Clarification for Compliance</t>
  </si>
  <si>
    <t>Year 1</t>
  </si>
  <si>
    <t>Year 2</t>
  </si>
  <si>
    <t>Year 3</t>
  </si>
  <si>
    <t>Year 4</t>
  </si>
  <si>
    <t>BLOCK A - MANAGEMENT</t>
  </si>
  <si>
    <t xml:space="preserve">Production area identification </t>
  </si>
  <si>
    <t xml:space="preserve"> An up-to date overview map of the production area(s) is available. </t>
  </si>
  <si>
    <t>G</t>
  </si>
  <si>
    <t xml:space="preserve"> </t>
  </si>
  <si>
    <t xml:space="preserve">The total area of the certified crop is determined. </t>
  </si>
  <si>
    <t xml:space="preserve">The crop is farmed on land that is classified as agricultural and/or approved for agricultural use. </t>
  </si>
  <si>
    <t xml:space="preserve">There is knowledge of local land classification and development planning for new agricultural sites.  </t>
  </si>
  <si>
    <t>G+M</t>
  </si>
  <si>
    <t xml:space="preserve">  </t>
  </si>
  <si>
    <t>Record keeping</t>
  </si>
  <si>
    <t>All records and documents that relate to UTZ certification are accessible and archived for a minimum period of three years from when they are collected, unless legally required for a longer period of time.</t>
  </si>
  <si>
    <t xml:space="preserve">An accurate and updated overview of the entire group staff is kept.
</t>
  </si>
  <si>
    <t xml:space="preserve"> A registry of the group members is kept and updated.</t>
  </si>
  <si>
    <t xml:space="preserve"> G  </t>
  </si>
  <si>
    <t xml:space="preserve">A credible methodology considers e.g.:
- Previous year harvest(s)
- Density/tree count
- Age
- Input use
- Pests and diseases
- Plant variety
- Soil quality
- Geographic location
- Climate  </t>
  </si>
  <si>
    <t>Internal inspection and self-assessment procedure</t>
  </si>
  <si>
    <t xml:space="preserve">An internal inspection system is in place that formally inspects group members on all relevant Code of Conduct requirements. Internal inspection results are documented in a report.  </t>
  </si>
  <si>
    <t xml:space="preserve"> A self-assessment is carried out to evaluate the compliance of the group and all subcontractors with the Code of Conduct. The self-assessment is made available to the external auditor.</t>
  </si>
  <si>
    <t xml:space="preserve"> A conflict of interest declaration is signed by all IMS staff.  </t>
  </si>
  <si>
    <t xml:space="preserve">An approval and sanction system is in place that ensures compliance of each group member.  </t>
  </si>
  <si>
    <t xml:space="preserve">The group member has the right to appeal any decisions made by the approval and sanction manager or committee.  </t>
  </si>
  <si>
    <t>A three-year group management plan is prepared, and includes actions to address all relevant issues from the risk assessment. Actions are implemented and documented.</t>
  </si>
  <si>
    <t>The group management plan is monitored and updated annually.</t>
  </si>
  <si>
    <t xml:space="preserve">Records and invoices are kept to ensure traceability.
</t>
  </si>
  <si>
    <t xml:space="preserve"> Premiums and transparency </t>
  </si>
  <si>
    <t>The Group Member premium is paid in a timely and convenient manner. Prices, premiums, and timing of premium payment are clearly communicated and transparent to group members.</t>
  </si>
  <si>
    <t>Communication of prices and premium is documented.</t>
  </si>
  <si>
    <t xml:space="preserve">Tools used to define the weight or volume of harvested product are calibrated at least once a year. Measures are taken to prevent unwanted modifications.  </t>
  </si>
  <si>
    <t>Calibration can be carried out by external persons, in line with national practice and regulation. More advanced equipment like electronic weighing scales is calibrated by specialized technicians.
The name of the person or entity that carried out the calibration and the date are documented.</t>
  </si>
  <si>
    <t>Yield optimization</t>
  </si>
  <si>
    <t xml:space="preserve">Service providers are consulted for technical advice and support on Good Agricultural Practices. These services are made available to the group members. </t>
  </si>
  <si>
    <t xml:space="preserve">The IMS identifies the barriers and feasible measures for group members to optimize their yields. 
</t>
  </si>
  <si>
    <t xml:space="preserve">The IMS supports and coordinates the implementation of prioritized measures to optimize yields of the group members. </t>
  </si>
  <si>
    <t xml:space="preserve"> Implementation is documented.  </t>
  </si>
  <si>
    <t xml:space="preserve">The IMS facilitates access (can be against costs) for group members to the agricultural inputs needed in the relevant periods in the production cycle. </t>
  </si>
  <si>
    <t>The IMS can demonstrate the efforts to make agricultural inputs available, such as planting material (also includes propagation material), tools, fertilizers, and pesticides.</t>
  </si>
  <si>
    <t>BLOCK B - FARMING PRACTICES</t>
  </si>
  <si>
    <t xml:space="preserve"> Planting material and nursery</t>
  </si>
  <si>
    <t>Measures are in place to improve plant health in on-site nurseries. Records are kept and show the origin of the substrate and pesticide treatments (including sterilization).</t>
  </si>
  <si>
    <t xml:space="preserve">For all planting material, records or certificates are kept that state the variety, batch number, and name of the vendor.  </t>
  </si>
  <si>
    <t xml:space="preserve">This applies to all planting material obtained after joining the UTZ certification program.
It is sufficient for illiterate group members to state the variety and the vendor name  and/or show the packaging material with the information of the planting material. </t>
  </si>
  <si>
    <t xml:space="preserve">The use of any genetically modified organism as planting material for the crop (including trial plots) is communicated to UTZ Certified and the buyer(s). </t>
  </si>
  <si>
    <t xml:space="preserve">Specific genetic modification is documented.  Written acknowledgment of the communication with UTZ Certified and the buyer(s) is available to the external auditor. 
This applies only to UTZ products.  </t>
  </si>
  <si>
    <t xml:space="preserve">New plantings follow a suitable crop pattern to ensure a well-established cropping system.  </t>
  </si>
  <si>
    <t>Tools are disinfected when there is a risk of disease transmission.</t>
  </si>
  <si>
    <t xml:space="preserve">Weeds are controlled to optimize nutrient and water uptake of the crop.  </t>
  </si>
  <si>
    <t>Priority is given to non-chemical weed control strategies.</t>
  </si>
  <si>
    <t xml:space="preserve">Heavy pruning, grafting, and/or replanting is performed on low producing and unproductive plantations to promote an optimal yield.  </t>
  </si>
  <si>
    <t>Diversification of agricultural production and/or other sources of income is encouraged and practiced to adapt to market and/or climate change.</t>
  </si>
  <si>
    <t xml:space="preserve">Soil erosion is prevented by using soil conservation techniques. Soil is covered (e.g. using cover crops, mulch, etc.) when clearing and/or replanting land.  </t>
  </si>
  <si>
    <t xml:space="preserve">Fire is not used to clear vegetation when preparing fields.  </t>
  </si>
  <si>
    <t xml:space="preserve"> Soil fertility and crop nutrient status are monitored every year.</t>
  </si>
  <si>
    <t>Monitoring can be based on soil maps, soil and/or leaf analysis, or physical symptoms of nutrient deficiencies.</t>
  </si>
  <si>
    <t>The risk of plant disease transmission through the organic material and by-products is taken into account.</t>
  </si>
  <si>
    <t xml:space="preserve">Human sewage, sludge, and sewage water are not used for production and/or processing activities.  </t>
  </si>
  <si>
    <t>Animal manure used as fertilizer is stored at least 25 meters away from any water body. It is appropriately composted if needed to minimize risks.</t>
  </si>
  <si>
    <t>Storage conditions prevent environmental impacts, disease transmission, and heavy metal contamination.</t>
  </si>
  <si>
    <t xml:space="preserve">Integrated Pest Management (IPM) measures are implemented and documented.  </t>
  </si>
  <si>
    <t>Pesticides are used or stored for use on the certified crop only if officially registered and permitted for use on the crop in the country where the farm is located.</t>
  </si>
  <si>
    <t xml:space="preserve">Pesticides can also be used and stored if there is an approval from a national agronomic research institute or national board for that crop.  </t>
  </si>
  <si>
    <t>Pesticide and fertilizer application records</t>
  </si>
  <si>
    <t xml:space="preserve">An up-to-date and complete list of fertilizers and pesticides that can be used and stored is available for group members.  </t>
  </si>
  <si>
    <t xml:space="preserve"> All applications of inorganic fertilizers and pesticides are recorded.  </t>
  </si>
  <si>
    <t xml:space="preserve"> Pesticide and fertilizer application method and equipment </t>
  </si>
  <si>
    <t xml:space="preserve">Only properly trained persons handle or apply hazardous pesticides.  </t>
  </si>
  <si>
    <t xml:space="preserve">Pesticides and liquid fertilizers are prepared, mixed and applied according to the label and Material Safety Data Sheet instructions, considering the prescribed dosage, period or timing, and intervals of application.  </t>
  </si>
  <si>
    <t xml:space="preserve">Surplus pesticide and liquid fertilizer application mix or tank washings are disposed of in a way that minimizes negative impacts to humans and the environment.  </t>
  </si>
  <si>
    <t xml:space="preserve">Recommended re-entry times for all pesticides used are observed and respected.  </t>
  </si>
  <si>
    <t xml:space="preserve">Warning signs on the farm, or other measures are in place to ensure re-entry times are respected.    </t>
  </si>
  <si>
    <t xml:space="preserve">Recommended pre-harvest intervals for all pesticides used are observed and respected.  </t>
  </si>
  <si>
    <t>A procedure is in place to ensure that recommended pre-harvest intervals are respected.</t>
  </si>
  <si>
    <t xml:space="preserve">All equipment used to apply fertilizers and pesticides is maintained in good condition to ensure correct functioning.  </t>
  </si>
  <si>
    <t>Empty pesticide containers and obsolete pesticides</t>
  </si>
  <si>
    <t xml:space="preserve">Empty pesticide containers are rinsed 3 times with water. Rinsing water is disposed of properly, or returned to the application equipment tank for later use in a spray mix, and containers are perforated.  </t>
  </si>
  <si>
    <t>Empty pesticide containers cannot be reused for any purposes, including for food, water, animal feed, or storage of fuel.</t>
  </si>
  <si>
    <t xml:space="preserve">Empty pesticide containers and obsolete pesticides are handled by a collection, return, and/or disposal system (organized by government or a supplier). Containers are stored, labeled, and handled adequately and securely until they are collected.  
</t>
  </si>
  <si>
    <t>When no collection, return, or disposal system is available or accessible: 
- empty pesticide containers are disposed of in a manner that minimizes exposure to humans, the environment, and food products;
- obsolete pesticides are securely stored or disposed of in a manner that minimizes exposure to humans, the environment, and food products.</t>
  </si>
  <si>
    <t xml:space="preserve">When handling, diluting, and storing, potential danger to people, food products, environment, and water bodies is minimized.
Fertilizers are stored away from pesticides. 
The secure storage area is accessible only to the responsible, trained person(s). 
</t>
  </si>
  <si>
    <t xml:space="preserve">Inorganic fertilizers and pesticides are transported safely to prevent spillage.  </t>
  </si>
  <si>
    <t xml:space="preserve">Irrigation  </t>
  </si>
  <si>
    <t xml:space="preserve"> Irrigation water is used efficiently.  </t>
  </si>
  <si>
    <t xml:space="preserve">Efficient water use takes into account water needs, timing, and rainfall information (forecast and records).  </t>
  </si>
  <si>
    <t xml:space="preserve">Irrigation water quality is analyzed. Actions are taken to address negative outcomes of the analysis.  </t>
  </si>
  <si>
    <t xml:space="preserve"> Irrigation water is extracted from sustainable sources.  </t>
  </si>
  <si>
    <t xml:space="preserve">Practices are implemented to adapt to water scarcity, such as rainwater harvesting. </t>
  </si>
  <si>
    <t xml:space="preserve">Product is harvested at the appropriate time and using the best method for optimizing quality and crop health. </t>
  </si>
  <si>
    <t xml:space="preserve">Equipment used for quality control (e.g. cooling or moisture meter) is maintained in good condition to ensure correct functioning.  </t>
  </si>
  <si>
    <t>Equipment is calibrated at least annually, by a trained person (internal or external), and is documented.</t>
  </si>
  <si>
    <t>Facilities include areas for storage, handling and processing such as warehouses and collection points. 
Equipment includes at least harvesting containers, transportation bags, vehicles used to transport the harvested crop, tools, and machines.
Measures to prevent contamination include e.g.:
- Adequate ventilation
- Regular cleaning 
- Pest control (e.g. traps)</t>
  </si>
  <si>
    <t xml:space="preserve">Good practices for storage, handling, and processing are in place, taking into account the risk assessment. Group staff and group members are informed about practices relevant to them.  </t>
  </si>
  <si>
    <t>Good practices include e.g.: 
-Storing the product in clean designated areas (e.g. off of the ground and away from walls)
-Designating areas for smoking, eating, or any other activity that represents a contamination risk to the product
-Ensuring that cleaning agents, lubricants, and other substances that may come into contact with the product are food grade</t>
  </si>
  <si>
    <t xml:space="preserve">The product is packaged in clean bags that are sufficiently strong and properly sewn or sealed. The bags are made of non-toxic materials and do not contain mineral oils.  </t>
  </si>
  <si>
    <t xml:space="preserve">Based on the risk assessment, a mechanism is in place to respect Maximum Residue Levels (MRLs) of the destination country if the country is known. </t>
  </si>
  <si>
    <t xml:space="preserve">The mechanism includes e.g.: 
- A sampling procedure to determine residue levels on the product
- Actions to take in case MRLs are exceeded
- Communication to the buyer if MRLs are exceeded  </t>
  </si>
  <si>
    <t>BLOCK C - WORKING CONDITIONS</t>
  </si>
  <si>
    <t>No forced, bonded, trafficked or other involuntary labor is used at any stage of production and processing by the group or group members. 
Workers are not required to lodge deposits or identity papers, nor are salaries, benefits or properties retained to force workers to remain on the work site. 
Workers are free to leave employment after giving reasonable notice. 
Spouses and children of workers are not required to work, unless separately and voluntarily contracted.</t>
  </si>
  <si>
    <t>Education</t>
  </si>
  <si>
    <t xml:space="preserve">Actions are taken to support literacy and numeracy skill-building for group staff, group members, and their families. </t>
  </si>
  <si>
    <t>Such actions are documented.</t>
  </si>
  <si>
    <t xml:space="preserve">Group staff are not subject to any retaliation, discrimination, or other negative consequences if they establish or join a workers' organization or if they take part in collective bargaining.  </t>
  </si>
  <si>
    <t xml:space="preserve">
</t>
  </si>
  <si>
    <t xml:space="preserve">Group staff are effectively informed on the amount of hours of work required per day (peak and non-peak harvest).
Working hours per worker are recorded. </t>
  </si>
  <si>
    <t>If there is a collective bargaining agreement in place, group staff and group member workers receive at least the agreed upon wage and/or in-kind benefits.
At all times group staff and group member workers must receive at least the applicable minimum wage.</t>
  </si>
  <si>
    <t>Group staff's and group member workers' work of equal value is remunerated with equal pay without discrimination for example on gender or type of worker.</t>
  </si>
  <si>
    <t>Group staff receive wages at least monthly, together with a written payslip.
Payroll records are kept.</t>
  </si>
  <si>
    <t xml:space="preserve">Group staff who are employed for more than 3 months have written employment contracts. </t>
  </si>
  <si>
    <t>Group staff are not subject to benefits or discrimination in hiring, remuneration, access to training, opportunities, or termination, on the basis of gender, race, caste, ethnicity, nationality, color, type of worker (permanent, temporary or migrant), sexual orientation, union membership, marital status, disability, age, religion, political opinion or other.</t>
  </si>
  <si>
    <t>Group staff are not subject to corporal punishment, sexual harassment, oppression, coercion, or any other kind of mental or physical abuse or intimidation at the workplace.</t>
  </si>
  <si>
    <t>Group staff receive maternity rights and benefits in accordance with national law and practice. 
They can return to their job after maternity leave on the same terms and conditions and without discrimination, loss of seniority, or deduction of wages.</t>
  </si>
  <si>
    <t>First aid and emergencies</t>
  </si>
  <si>
    <t xml:space="preserve">A clear and written accident and emergency procedure is in place. The procedure is visually displayed at all central locations.  </t>
  </si>
  <si>
    <t>There are clear and permanent warning signs at central locations to indicate potential hazards. Machines have clear instructions on safe usage and their dangerous parts are guarded or encased.</t>
  </si>
  <si>
    <t>Pesticide handling</t>
  </si>
  <si>
    <t>Group staff, group members, and group member workers who handle pesticides use personal protective equipment (PPE) and protective clothing that is prescribed for the pesticide used and its method of application. 
The PPE and protective clothing are in good condition. 
After use, PPE and protective clothing are cleaned, dried, and safely stored, away from pesticides and in a well-ventilated area.</t>
  </si>
  <si>
    <t xml:space="preserve">PPE and protective clothing that is damaged beyond repair or that is intended only for single use, is safely disposed of.
There are safety measures in place to prevent human exposure and environmental contamination during the cleaning of PPEs and protective clothing. </t>
  </si>
  <si>
    <t>Group staff, group members, and group member workers who are under 18 years of age, or pregnant or breastfeeding do not handle pesticides.</t>
  </si>
  <si>
    <t xml:space="preserve">Group staff (including group appointed spraying teams) who regularly handle hazardous pesticides undergo annual health checks. </t>
  </si>
  <si>
    <t xml:space="preserve">The health checks are documented and include a cholinesterase examination for those who apply organophosphate and carbamate pesticides. </t>
  </si>
  <si>
    <t>Group staff (including group appointed spraying teams) who handle pesticides have access to changing and washing facilities.</t>
  </si>
  <si>
    <t>Drinking water and hygiene</t>
  </si>
  <si>
    <t>Group staff, group members, and group member workers have access to safe drinking water.</t>
  </si>
  <si>
    <t>Group staff receive instructions on basic hygiene. Hygiene instructions are visibly displayed at central locations.</t>
  </si>
  <si>
    <t>There are toilets and hand washing places on processing and maintenance sites.</t>
  </si>
  <si>
    <t>Communal eating areas are clean, well maintained, and, as much as possible, free of pests.</t>
  </si>
  <si>
    <t>If necessary, measures are in place to eliminate pests. Such measures are documented. Traps are clearly marked for safety reasons.</t>
  </si>
  <si>
    <t>BLOCK D -  ENVIRONMENT</t>
  </si>
  <si>
    <t>A buffer zone of native vegetation of at least 5m wide is kept along each border of seasonal and permanent water bodies to reduce erosion, limit contamination from pesticides and fertilizers, and protect wildlife habitats.  In farms less than 2ha in area, a buffer zone of at least 2m wide is kept.</t>
  </si>
  <si>
    <t>Pesticides and inorganic fertilizers are not used:
-within 5 meters from any permanent or seasonal water body that is 3 meters wide or less (or within 2m if the farm is less than 2 ha),
-within 10 meters from any permanent or seasonal water body that is over 3 meters wide, or
-within 15 meters from any spring.
Run-off from organic fertilizer is minimized.</t>
  </si>
  <si>
    <t>Clear instructions are in place for all persons who apply fertilizers and pesticides.</t>
  </si>
  <si>
    <t>There are documented measures in place for efficient water use in production and processing.</t>
  </si>
  <si>
    <t xml:space="preserve">Measures for efficient water use take into account e.g.:
- Water needs (depending on e.g. individual supply, regional/community
resources and access, rainfall)
- Activities where water withdrawal, discharge, and potential run-off occurs
- Minimizing water pollution 
- Suitable water harvesting mechanisms </t>
  </si>
  <si>
    <t xml:space="preserve">No production or processing occurs in or within 2 km of a protected area unless it is allowed under a management plan of the area. The management plan is implemented.  </t>
  </si>
  <si>
    <t xml:space="preserve">Threatened and endangered species in the production area are identified, communicated to group members, and protected.  </t>
  </si>
  <si>
    <t>Hunting, trafficking, or commercial collection of such species does not occur.</t>
  </si>
  <si>
    <t xml:space="preserve">The group promotes ecological diversity by protecting and enhancing habitats and ecosystems. </t>
  </si>
  <si>
    <t>Examples include:
- Planting trees and/or flowers  
- Safeguarding biological corridors
- Preservation of semi-natural areas (e.g. hedges, meadows. etc.) 
Shaded cropping/agroforestry systems fulfill this requirement.</t>
  </si>
  <si>
    <t>Documented measures are taken to assist group members in adapting to important climate change impacts identified in the risk assessment.</t>
  </si>
  <si>
    <t>Documented measures are taken to reduce air contamination from sources identified in the risk assessment.</t>
  </si>
  <si>
    <t>Waste is stored and disposed of only in designated areas. Non-hazardous waste is reused or recycled whenever possible. Organic waste is used as fertilizer.</t>
  </si>
  <si>
    <t>There is an established collection center for potentially hazardous waste, such as batteries, expired medicines, and electronic waste.</t>
  </si>
  <si>
    <t>TOTAL ADDITIONAL CONTROL POINTS PER YEAR</t>
  </si>
  <si>
    <t>TOTAL CONTROL POINTS PER YEAR</t>
  </si>
  <si>
    <t>NUMBER OF ADDITIONAL CONTROL POINTS TO COMPLY WITH</t>
  </si>
  <si>
    <t>TOTAL CONTROL POINTS TO COMPLY WITH PER YEAR</t>
  </si>
  <si>
    <t>Comments</t>
  </si>
  <si>
    <t>Dummy 1</t>
  </si>
  <si>
    <t>Dummy 2</t>
  </si>
  <si>
    <t>Dummy 3</t>
  </si>
  <si>
    <t>Dummy 4</t>
  </si>
  <si>
    <t>X</t>
  </si>
  <si>
    <t>Total Mandatory Control Points Block A</t>
  </si>
  <si>
    <t>Number of Mandatory Control Points Complied With</t>
  </si>
  <si>
    <t>Number of Mandatory Control Points Not Complied With</t>
  </si>
  <si>
    <t>Number of Mandatory Control Points Not Applicable</t>
  </si>
  <si>
    <t>Total Additional Control Points Block A</t>
  </si>
  <si>
    <t>Number of Additional Control Points Complied With</t>
  </si>
  <si>
    <t>Total Mandatory Control Points Block B</t>
  </si>
  <si>
    <t>Total Additional Control Points Block B</t>
  </si>
  <si>
    <t>Total Mandatory Control Points Block C</t>
  </si>
  <si>
    <t>Total Additional Control Points Block C</t>
  </si>
  <si>
    <t>Total Mandatory Control Points Block D</t>
  </si>
  <si>
    <t>Total Additional Control Points Block D</t>
  </si>
  <si>
    <t>Other comments:</t>
  </si>
  <si>
    <t xml:space="preserve"> Pesticide and fertilizer storage, handling, and diluting </t>
  </si>
  <si>
    <t xml:space="preserve"> Forced labor and child labor  </t>
  </si>
  <si>
    <t xml:space="preserve"> Discrimination and respectful treatment</t>
  </si>
  <si>
    <t>Health and Safety</t>
  </si>
  <si>
    <t xml:space="preserve"> Protection of Nature</t>
  </si>
  <si>
    <t>Applicable to</t>
  </si>
  <si>
    <t>TOTAL MANDATORY CONTROL POINTS PER YEAR</t>
  </si>
  <si>
    <t>G.A.1</t>
  </si>
  <si>
    <t xml:space="preserve">This map includes: 
- crop areas with newly planted areas and nurseries, 
- protected areas, 
- water bodies, 
- human settlements, and 
- a GPS coordinate of the IMS administration location (if this does not represent a location within the production area, a coordinate that represents approximately the center of the production area is included). 
 </t>
  </si>
  <si>
    <t>G.A.2</t>
  </si>
  <si>
    <t xml:space="preserve">The area is determined using a credible method(s) based on e.g.:                                                                                                                                                                                         - GPS mapping                                                                                                                                                                                                                                                                                            - Land titles                                                                                                                                                                                                                                                                                                 - Tree counting and density </t>
  </si>
  <si>
    <t xml:space="preserve">G.A.3 </t>
  </si>
  <si>
    <t>G.A.4</t>
  </si>
  <si>
    <t xml:space="preserve"> Internal Management System (IMS)  </t>
  </si>
  <si>
    <t xml:space="preserve"> Responsible persons  </t>
  </si>
  <si>
    <t>G.A.5</t>
  </si>
  <si>
    <t>For the permanent group staff, the overview contains at least their: 
- full name,
- gender,
- date of birth or age,
- date of entry and period of contract, and
- wages.
For the temporary group staff, the overview contains at least their: 
- full name,
- gender,
- date of birth or age,
- number of days worked, and
- wages.</t>
  </si>
  <si>
    <t>G.A.6</t>
  </si>
  <si>
    <t>The group has a chart indicating all individuals in the IMS and their roles, and includes all the responsible persons appointed in control point G.A.7</t>
  </si>
  <si>
    <t>G.A.7</t>
  </si>
  <si>
    <t>Responsible person(s) or a committee are appointed for the following: 
Block A) Management 
Block B) Farming Practices 
Block C) Working Conditions 
Block D) Environment 
The responsible person(s) or committee is competent,
knowledgeable about the topic(s), and accessible to group members and group staff.</t>
  </si>
  <si>
    <t>The responsible person(s) or committee is responsible for the following topics. One person or committee can be responsible for several topics.
Block A) Management
- IMS management
- Traceability, product identification and separation during production and processing
- Trainings
- Handling questions, ideas, complaints, sanctions, and appeals
- Equal rights and opportunities for women
Block B) Farming
- Selection and implementation of Good Agricultural Practices, including harvest and postharvest practices
- Food safety and quality of the product
Block C) Working Conditions
- Labor rights
- Child labor
- Safe and healthy practices including re-entry times, and use
of machinery and pesticides
- First aid and emergency procedures
Block D) Environment
- Waste management and environmental protection
Demonstration of competence can be official qualifications, and/or attendance certificates of training courses, and/or proven experience.
Management is knowledgeable about the UTZ Certified requirements, certification process, and developments.</t>
  </si>
  <si>
    <t xml:space="preserve"> Member identification and agreement</t>
  </si>
  <si>
    <t>G.A.8</t>
  </si>
  <si>
    <t xml:space="preserve">For each group member, the registry contains in Year 1:                                                                                                                                                                                                                                             - name, gender, location (e.g community), and phone number,
- name, gender, location (e.g. community), and phone number of the operator of the farm (if different from the group member; e.g. a sharecropper)                                                                                                                          
- unique member identification,        
- governmental farm ID (if applicable),                                                                                                                                                                                                                                    - production (previous year’s harvest and present year’s estimation),                                                                                                                                                      - UTZ Certified status and first year of UTZ certification,
- number of permanent (year-round) workers on the crop                                                                                                                                                                                       - internal inspection date, and 
- participation in other certification programs, if applicable.      
                                                                                                                                                                                                              From Year 2 onwards, the registry adds the following:                                                                                                                                                                                                                 
- total farm area,                                                                                                                                                                                                                                                                               - number of plots and total surface area of certified crop, and
- total volume delivered to the group in each year since certification.                                                                                                                        </t>
  </si>
  <si>
    <t>G.A.9</t>
  </si>
  <si>
    <t>A signed agreement is in place between the group and each group member, specifying the rights and obligations of each party. Each group member understands the agreement. Agreements are centrally archived and a copy is available for each group member.  
Sharecroppers have an agreement, either written or verbal with witnesses, with the recognized landowner. It includes at least mutual rights and duties, such as payment frequency.</t>
  </si>
  <si>
    <t xml:space="preserve">Agreements with group members include at least:                                                                                                                                                                                                                                                                           
- the group member’s obligation to comply with the Core Code of Conduct,
- the group member's obligation to accept both internal inspections and external audits and sanctions,
- a guarantee from the group member that any product sold as certified comes only from their certified farm, 
- a group member's right to receive a copy of their documents and records upon request, and
- each party’s right to terminate the agreement.
The IMS includes a procedure for dealing with cases of group members failing to meet any of the obligations of the agreement. Such failures are reported to the external auditor.  </t>
  </si>
  <si>
    <t xml:space="preserve">G.A.10  </t>
  </si>
  <si>
    <t>Crop yields of group members are estimated using a credible methodology. They are documented and updated annually.</t>
  </si>
  <si>
    <t>G.A.11</t>
  </si>
  <si>
    <t xml:space="preserve">Internal inspections are carried out: 
- on all group members before the group's first external audit, and 
- on new applicants before they are presented to the approval and sanction manager or committee. 
An internal inspection round is conducted every year.
Internal inspection reports include: 
- group member identification number, production locations, production (previous year’s harvest and present year’s estimation), and signature or fingerprint of the group member,  
- date of inspection, 
- inspector name, 
- verification of critical issues relating to the crop, such as child labor, adoption of practices to optimize yield, etc., 
- non-conformities identified and corrective actions taken, 
- year of certification, and
- certification status.
If advice is provided during the internal inspection, the content is recorded in the internal inspection report. There is clear separation between the internal inspection process and the advice provided during the internal inspection, so that the two do not conflict with the objectives of either activity. </t>
  </si>
  <si>
    <t>G.A.12</t>
  </si>
  <si>
    <t xml:space="preserve">The self-assessment is carried out annually against the applicable control points of the Core Code of Conduct and the product specific Module, using the UTZ Core Code and Module Checklist. The IMS is responsible for ensuring compliance of all subcontractors. </t>
  </si>
  <si>
    <t>G.A.13</t>
  </si>
  <si>
    <t xml:space="preserve"> The declaration indicates: 
- that IMS staff cannot inspect or approve group members with whom there is a potential conflict of interest, and
- the obligation to inform the group of any group member with whom they have a conflict of interest.
</t>
  </si>
  <si>
    <t>G.A.14</t>
  </si>
  <si>
    <t>The system includes:
- an approval and sanction manager or committee,
- a mechanism to follow up on group members' improvement and corrective measures, and
- a decision on each group member’s certification status that is documented, signed, and included in the final internal inspection report.</t>
  </si>
  <si>
    <t>G.A.15</t>
  </si>
  <si>
    <t xml:space="preserve"> Risk management and management plan</t>
  </si>
  <si>
    <t>G.A.16</t>
  </si>
  <si>
    <t xml:space="preserve">A risk assessment is carried out to identify possible risks in production and processing related to:
Block A) Management
Block B) Farming Practices
Block C) Working Conditions
Block D) Environment                                                                                                    </t>
  </si>
  <si>
    <t xml:space="preserve">The risk assessment is annually reviewed and kept up-to-date. The risk assessment considers the UTZ Certified risk assessment guidance.
</t>
  </si>
  <si>
    <t>G.A.17</t>
  </si>
  <si>
    <t xml:space="preserve">Training and awareness raising  </t>
  </si>
  <si>
    <t>G.A.18</t>
  </si>
  <si>
    <t>Trainings are sufficient to meet the group staff’s needs. Training occurs at least once per year.
Each training record indicates the:
- date, 
- topics, 
- summary, 
- length, and
- name of the trainer(s). 
Attendance lists include participant signatures/fingerprints and gender.</t>
  </si>
  <si>
    <t>G.A.19</t>
  </si>
  <si>
    <t>Training is provided to group members and to operators of farms on all topics relevant to them in the following areas:
Block A) Management
Block B) Farming Practices
Block C) Working Conditions
Block D) Environment
Trainings are carried out by a competent person(s) and include tests or checks that the training content has been understood.  Training records are kept for each training.</t>
  </si>
  <si>
    <t xml:space="preserve">Trainings are sufficient in number and duration to meet the group members’ needs. Trainings are clear and understandable to group members.
At least two topics are addressed per year in a training(s). By the end of the fourth year, all of the following topics have been covered by internal or external trainers: 
Block A) Management
- Traceability
Block B) Farming Practices
- Good farm maintenance and productivity
- IPM approach and measures                                                                                                                                                                                                                                                                                 - Crop diversification                                                                                                                                                                                                                                                              
- Safe handling and use of permitted pesticides, including pre-harvest intervals and re-entry times
- Harvest and postharvest practices
- Product quality and food safety
- Record keeping skills
Block C) Working Conditions
- Occupational health and safety
Block D) Environment
- Protection of water bodies
- Protection of flora and fauna 
- Climate change
- Waste management
Competence of the trainer(s) can be demonstrated by  official qualifications, and/or attendance certificates of training courses, and/or proven experience.
Each training record indicates the date, topics, summary, length, and name of the trainer(s).
Attendance lists include participant signatures/fingerprints and gender.  </t>
  </si>
  <si>
    <t>G.A.20</t>
  </si>
  <si>
    <t>Awareness raising activities are held and documented for group members and group member workers, and their families, to inform them about:
Block C) Working Conditions</t>
  </si>
  <si>
    <t>At least two topics are addressed per year. By the end of the fourth year all of the following topics have been addressed by internal or external trainers:
Block C) Working Conditions
- Worker's rights
- Child labor, including hazardous work and trafficking
- Importance of education
- Equal rights and opportunities for women                                                                                    
- Sexual harassment, diversity and discrimination
- Health and safety including HIV/AIDS, re-entry times and hygiene
- Family nutrition and other issues that improve general health                                                                                            
- Other relevant topics</t>
  </si>
  <si>
    <t>G.A.21</t>
  </si>
  <si>
    <t>Measures are taken to ensure equal opportunities for women to participate in training and awareness raising sessions.</t>
  </si>
  <si>
    <t>Women are involved in identifying and prioritizing measures.
Measures include e.g.:
- Clear communication to women about the sessions 
- Conducting sessions at times when women can attend
- Tailor training programs to the needs of women</t>
  </si>
  <si>
    <t xml:space="preserve"> Traceability  </t>
  </si>
  <si>
    <t>G.A.22</t>
  </si>
  <si>
    <t>G.A.23</t>
  </si>
  <si>
    <t>Carry-over stock is the physical stock remaining of UTZ certified product purchased by the group during  the previous certificate year, minus the volume of this product sold by the group during that year.</t>
  </si>
  <si>
    <t>G.A.24</t>
  </si>
  <si>
    <t>These records include:
- the purchases of UTZ certified product from each group member,
- the sales of UTZ certified product,
- the sales of other certified or verified product, 
- the sales of conventional (non-certified or verified) product, and
- any carry-over stock from previous years of UTZ certified product, other certified or verified and conventional (non-certified or verified) product.
Purchase invoices and payment slips indicate the group member's UTZ Certified status.</t>
  </si>
  <si>
    <t>G.A.25</t>
  </si>
  <si>
    <t xml:space="preserve">All sales and delivery announcements of UTZ certified product, including premium, are recorded in the Good Inside Portal. Records are kept on these sales announcements with the GIP transaction ID.  </t>
  </si>
  <si>
    <t xml:space="preserve">Product can only be sold as UTZ certified once the group has a valid Code of Conduct certificate.  </t>
  </si>
  <si>
    <t>G.A.26</t>
  </si>
  <si>
    <t xml:space="preserve">The “Use of UTZ premium” procedure and records include:
-group management spending (e.g. audit cost),
-products and services delivered to the group (e.g. training, storage facilities), and
-Group Member premium: benefits in form of cash or tangible goods (in kind).
Records are kept updated. 
</t>
  </si>
  <si>
    <t>G.A.27</t>
  </si>
  <si>
    <t>G.A.28</t>
  </si>
  <si>
    <t>A procedure is in place for submitting and addressing complaints. This procedure is accessible for:
- group staff,
- group members,
- group member workers,
- buyers and suppliers, and
- anyone who wishes to file a complaint related to issues of compliance with the Code of Conduct.
The group staff and group members are informed of the complaint procedure at the time of hiring/joining the group.</t>
  </si>
  <si>
    <t>The procedure:
- allows for complaints to be submitted anonymously, 
- addresses complaints in a clear and timely manner,
- ensures no plaintiff will be penalized for submitting a complaint, and
- does not interfere with other recognized complaint or grievance mechanisms (e.g. judicial, collective agreements).
Complaints and the corrective actions taken are adequately documented.
Records of complaints from the government in case of (alleged) violations are made available to the auditor.</t>
  </si>
  <si>
    <t>G.A.29</t>
  </si>
  <si>
    <t>G.A.30</t>
  </si>
  <si>
    <t>G.A.31</t>
  </si>
  <si>
    <t xml:space="preserve">To identify and prioritize feasible measures, the following are taken into account:
- costs,
- potential yield increase, and
- availability of inputs required (e.g. labor, equipment, knowledge, pesticides, etc.).  </t>
  </si>
  <si>
    <t>G.A.32</t>
  </si>
  <si>
    <t>G.A.33</t>
  </si>
  <si>
    <t>G.B.34</t>
  </si>
  <si>
    <t xml:space="preserve">Suitable varieties consider: 
- Expected yield
- Resistance against pests, diseases, and drought 
- Inputs required 
- Product quality
- Adaptation to local, geographical, ecological, and agronomical conditions
The list of local providers is available and updated. 
In cases where no local provider of suitable planting material is available, measures are taken to set up on-site nurseries.
</t>
  </si>
  <si>
    <t>G.B.35</t>
  </si>
  <si>
    <t xml:space="preserve">A justification is available when plants have visible signs of damage from pest or disease.  
</t>
  </si>
  <si>
    <t>G.B.36</t>
  </si>
  <si>
    <t>Measures can include monitoring and controlling pests and diseases, and damage to the root system.  
Records include at least: 
- date of application, 
- product brand name, and 
- quantity or volume applied (per hectare, plot, plant, etc.).
It is sufficient for illiterate group members to name or show the label of the products used, and state the period or timing of application and quantity applied.</t>
  </si>
  <si>
    <t>G.B.37</t>
  </si>
  <si>
    <t>G.B.38</t>
  </si>
  <si>
    <t xml:space="preserve"> Farm maintenance  </t>
  </si>
  <si>
    <t>G.B.39</t>
  </si>
  <si>
    <t>A suitable crop pattern takes into account e.g.:
-Varietal requirements
-Geographical , ecological, and agronomical conditions 
-Diversification and intercropping
-Planting density</t>
  </si>
  <si>
    <t>G.B.40</t>
  </si>
  <si>
    <t>G.B.41</t>
  </si>
  <si>
    <t>G.B.42</t>
  </si>
  <si>
    <t xml:space="preserve"> Diversification  </t>
  </si>
  <si>
    <t>G.B.43</t>
  </si>
  <si>
    <t xml:space="preserve">Diversification considers intercropping, establishment of home gardens with highly nutritional plants, or any other type of diversification.  </t>
  </si>
  <si>
    <t xml:space="preserve"> Soil and fertility management  </t>
  </si>
  <si>
    <t>G.B.44</t>
  </si>
  <si>
    <t>G.B.45</t>
  </si>
  <si>
    <t>G.B.46</t>
  </si>
  <si>
    <t xml:space="preserve">Measures are taken to improve soil fertility according to the nutritional needs of the crop, including compensation for nutrients lost from harvests. 
Fertilizers used (organic and inorganic) are used efficiently to maximize uptake.  
</t>
  </si>
  <si>
    <t xml:space="preserve">Measures to improve soil fertility include e.g.:
-Planting nitrogen-fixing species
-Agroforestry practices
-Composting
-Application of inorganic fertilizer
Measures to correct low soil pH are implemented when possible. 
If soil pH is low, acidifying nitrogen based fertilizers are avoided or are used in combination with lime.
Efficient fertilizer use considers the prescribed dosage, period or timing and intervals of application, and release properties.  </t>
  </si>
  <si>
    <t>G.B.47</t>
  </si>
  <si>
    <t>G.B.48</t>
  </si>
  <si>
    <t>G.B.49</t>
  </si>
  <si>
    <t xml:space="preserve">Pest and disease management  </t>
  </si>
  <si>
    <t>G.B.50</t>
  </si>
  <si>
    <t>IPM measures are applied in the following order:
1. Prevention by implementing good agricultural practices
2. Monitoring of pests and diseases (e.g. insect traps) 
3. Application of tolerance levels 
4. Use of non-chemical alternatives such as cultural and mechanical practices and/or use of biological control (e.g. natural enemies)
5. Use of natural pesticides (e.g. neem extract)
6. Spot application of chemical pesticides which have the lowest possible toxicity for people, flora and fauna 
7. Use of other chemical pesticides as a last option 
8. Rotation strategies  to avoid that pests become resistant to pesticides (e.g. alternating the chemical family of a pesticide)
9. Herbicides used are selective</t>
  </si>
  <si>
    <t>G.B.51</t>
  </si>
  <si>
    <t xml:space="preserve">Pesticides listed on the Banned Pesticides List cannot be used at any stage of production, or stored for use on the certified crop.
Pesticides listed on the Pesticides Watch List can only be used if:
-all IPM measures have been applied, 
-less hazardous alternatives are not available, and
- specific recommendations are followed to mitigate or reduce the risks related to the hazardous nature of the product.
</t>
  </si>
  <si>
    <t>A system is in place to monitor the use of pesticides listed on the Pesticides Watch List.</t>
  </si>
  <si>
    <t>G.B.52</t>
  </si>
  <si>
    <t>G.B.53</t>
  </si>
  <si>
    <t>G.B.54</t>
  </si>
  <si>
    <t xml:space="preserve">Records include at least: 
- the product brand name, 
- date(s) of application, and
- quantity applied.  
The IMS facilitates record keeping for group members when needed (e.g. providing application calendars).
It is sufficient for illiterate group members to name the products used and/or show the product label, and know the period or timing and quantity of application. </t>
  </si>
  <si>
    <t>G.B.55</t>
  </si>
  <si>
    <t>G.B.56</t>
  </si>
  <si>
    <t xml:space="preserve">The Material Safety Data Sheet can be obtained from government agencies or providers. 
In addition, technical advice given by a national agronomic research institute or national board for the crop can be followed. This additional advice is documented.  </t>
  </si>
  <si>
    <t>G.B.57</t>
  </si>
  <si>
    <t xml:space="preserve">Surplus mix is applied over an untreated part of the crop or on fallow land, away from any water body (respecting the distances specified in G.D.107).  </t>
  </si>
  <si>
    <t>G.B.58</t>
  </si>
  <si>
    <t>G.B.59</t>
  </si>
  <si>
    <t>G.B.60</t>
  </si>
  <si>
    <t>G.B.61</t>
  </si>
  <si>
    <t>G.B.62</t>
  </si>
  <si>
    <t>G.B.63</t>
  </si>
  <si>
    <t xml:space="preserve">Pesticides and inorganic fertilizers are stored: 
- in accordance with the label instructions, 
- in their original container or packaging, 
- with indication of the crop they are used for, 
- in a way to avoid spillage (e.g. liquids are placed on lower shelves or stored separately), 
- securely in a location not accessible to children (e.g. locked), and
- away from harvested product, tools, packing material, and food products.  </t>
  </si>
  <si>
    <t>G.B.64</t>
  </si>
  <si>
    <t>Facilities for handling, diluting and storing inorganic fertilizers and pesticides must be: 
- dry and clean,
- well ventilated and sufficiently lit,
- structurally secure, and
- equipped with non-absorbent material.
In addition, central storage and diluting facilities must have: 
- a sound roof and impermeable floors,
- shelves with non-absorbent and fire-resistant material,
- a system to retain spillage,
- clear, permanent warning signs close to access doors,
- visible safety warnings, explanation of pictograms, symptoms of intoxication, and first aid information for each product stored,
- a visible emergency procedure, and
- an eye-washing area.</t>
  </si>
  <si>
    <t>Facilities are bounded and able to contain 110% of all liquid volume stored. 
Non-absorbent material can be e.g. plastic bags, glass, or metal. 
The emergency procedure includes: 
- ways to deal with spillage (e.g. sand or sawdust), and 
- basic accident care instructions and emergency telephone numbers or radio contacts.</t>
  </si>
  <si>
    <t>G.B.65</t>
  </si>
  <si>
    <t>G.B.66</t>
  </si>
  <si>
    <t>G.B.67</t>
  </si>
  <si>
    <t xml:space="preserve">Untreated sewage water is not used for irrigation. Treated sewage water can only be used on the crop if the water quality complies with the latest WHO guidelines for the safe use of wastewater and excreta in agriculture and aquaculture.
(English version available at : http://www.who.int/water_sanitation_health/wastewater/gsuww/en/) </t>
  </si>
  <si>
    <t>G.B.68</t>
  </si>
  <si>
    <t>G.B.69</t>
  </si>
  <si>
    <t xml:space="preserve"> Harvest and postharvest  </t>
  </si>
  <si>
    <t>G.B.70</t>
  </si>
  <si>
    <t>G.B.71</t>
  </si>
  <si>
    <t>G.B.72</t>
  </si>
  <si>
    <t>G.B.73</t>
  </si>
  <si>
    <t>G.B.74</t>
  </si>
  <si>
    <t>G.B.75</t>
  </si>
  <si>
    <t xml:space="preserve">Worker's rights  </t>
  </si>
  <si>
    <t>G.C.76</t>
  </si>
  <si>
    <t>G.C.77</t>
  </si>
  <si>
    <t>Worst forms of child labor
Children under 18 years do not conduct hazardous work or any work that may harm their physical, mental, or moral well-being, for the group or group members. They do not carry heavy loads, or work in dangerous locations, in unhealthy situations, at night, or with dangerous substances or equipment. They are not exposed to any form of abuse and there is no evidence of trafficked, bonded or forced labor.
Work
Children under 15 years are not engaged by the group or group members to work. In case national law has set the minimum work age at 14 years, this age applies. Children in the age of 13-14 years may perform light work, provided that the work is not harmful to their health and development, does not interfere with their schooling or training, is under supervision of an adult, and does not exceed 14 hours a week. In case national law has set the light work ages at 12-13 years, these ages apply.
Family farming
Children living on small scale family farms may participate in farming activities that consist of light, age-appropriate duties that give them an opportunity to develop skills, provided that the activities are not harmful to their health and development, do not interfere with schooling and leisure time, and are under supervision of an adult.</t>
  </si>
  <si>
    <t>G.C.78</t>
  </si>
  <si>
    <t>Actions are led by the child labor liaisons. Actions connect with existing public or private initiatives on child labor.</t>
  </si>
  <si>
    <t>G.C.79</t>
  </si>
  <si>
    <t>Actions are taken to encourage school attendance of children of group staff, group members, and group member workers.</t>
  </si>
  <si>
    <t>Such actions are documented.
There is support to the local community to establish schools when no schools are available. Such support is documented.</t>
  </si>
  <si>
    <t>G.C.80</t>
  </si>
  <si>
    <t xml:space="preserve">Freedom of association and collective bargaining  </t>
  </si>
  <si>
    <t xml:space="preserve">G.C.81
</t>
  </si>
  <si>
    <t>Group staff can freely establish and join workers' organizations, both internal (such as workers' representations) and external (such as trade unions), and take part in collective bargaining on working conditions.
If national law forbids trade unions, workers are at least able to elect representatives to discuss working conditions with the farm management.</t>
  </si>
  <si>
    <t xml:space="preserve">Effective functioning of such organizations is not interfered with in any way.  
Group staff are allowed to freely elect their own representatives. Representatives have access to their members in the workplace.  </t>
  </si>
  <si>
    <t>G.C.82</t>
  </si>
  <si>
    <t>G.C.83</t>
  </si>
  <si>
    <t>Group staff are effectively informed, either by individual letter or by a general diffusion, about: 
- the right to establish and join a workers' organization,  
- the right to engage in collective bargaining, and
- the guarantee that they will not be subject to any retaliation, discrimination, or other negative consequences if they exercise any of these rights.</t>
  </si>
  <si>
    <t xml:space="preserve">Working hours  </t>
  </si>
  <si>
    <t>G.C.84</t>
  </si>
  <si>
    <t xml:space="preserve">Group staff's regular working hours do not exceed 48 hours per week. They have at least one day off after 6 days of work.
Group watchmen's regular working hours do not exceed 56 hours per week on average per year.
</t>
  </si>
  <si>
    <t>G.C.85</t>
  </si>
  <si>
    <t xml:space="preserve">Group staff overtime work is permitted only if: 
-it is requested in a timely manner, 
-it is paid according to national law or collective bargaining agreements, 
-it does not exceed 12 hours per week, and 
-it is not demanded on a regular basis.   
</t>
  </si>
  <si>
    <t xml:space="preserve">Wages and contracts  </t>
  </si>
  <si>
    <t>G.C.86</t>
  </si>
  <si>
    <t xml:space="preserve">This applies equally to group staff and group member workers that are paid per unit or result (e.g. per volume of product handled).
The applicable minimum wage is the higher of either the national or regional minimum wage. 
</t>
  </si>
  <si>
    <t>G.C.87</t>
  </si>
  <si>
    <t>G.C.88</t>
  </si>
  <si>
    <t>G.C.89</t>
  </si>
  <si>
    <t xml:space="preserve">Payslips and payroll records include at least: 
-time period, 
-gross and net wage and benefits, and 
-mandatory deductions (e.g. tax and social security).  </t>
  </si>
  <si>
    <t>G.C.90</t>
  </si>
  <si>
    <t>Employment contracts include at least:
- general employment conditions,
- gross and net wages and all benefits, and
- mandatory deductions (e.g. tax and social security).</t>
  </si>
  <si>
    <t>G.C.91</t>
  </si>
  <si>
    <t>G.C.92</t>
  </si>
  <si>
    <t>G.C.93</t>
  </si>
  <si>
    <t>G.C.94</t>
  </si>
  <si>
    <t xml:space="preserve">Group staff receives first aid services and emergency health care, both free of charge, for treatment of work related injuries. 
First aid boxes are placed at central locations of production, processing, and maintenance sites. </t>
  </si>
  <si>
    <t>First aid services to group staff are given by a trained person. The training has taken place in the last five years and is documented by a diploma or certificate. 
The first aid boxes contain materials that are not expired.</t>
  </si>
  <si>
    <t>G.C.95</t>
  </si>
  <si>
    <t xml:space="preserve">Group members and group member workers have access to first aid.
First aid boxes are placed at central locations of production, processing, and maintenance sites. </t>
  </si>
  <si>
    <t>G.C.96</t>
  </si>
  <si>
    <t>The procedure includes at least: 
-names of contact persons,
-actions to take in emergency situations,
-locations of communication means (telephone, radio), and
-an up-to-date list of emergency telephone numbers (fire department, ambulance, police, etc.).
The procedure uses symbols, pictograms, and the predominant language(s) of the workers.</t>
  </si>
  <si>
    <t>G.C.97</t>
  </si>
  <si>
    <t>Warning signs and safety instructions use symbols, pictograms, and the predominant language(s) of the workers.  
There is functioning fire extinguishing equipment (e.g. fire extinguisher, buckets of sands, blankets) at central locations of processing, maintenance, and administration.</t>
  </si>
  <si>
    <t>G.C.98</t>
  </si>
  <si>
    <t>G.C.99</t>
  </si>
  <si>
    <t>G.C.100</t>
  </si>
  <si>
    <t>G.C.101</t>
  </si>
  <si>
    <t>G.C.102</t>
  </si>
  <si>
    <t>G.C.103</t>
  </si>
  <si>
    <t>G.C.104</t>
  </si>
  <si>
    <t>G.C.105</t>
  </si>
  <si>
    <t xml:space="preserve"> Water  </t>
  </si>
  <si>
    <t>G.D.106</t>
  </si>
  <si>
    <t>G.D.107</t>
  </si>
  <si>
    <t>G.D.108</t>
  </si>
  <si>
    <t>G.D.109</t>
  </si>
  <si>
    <t>G.D.110</t>
  </si>
  <si>
    <t>No deforestation or degradation of secondary forest occurs, unless:
-a legal land title and/or landowner permission and/or customary land rights are available, and
-government permits are available (if required).</t>
  </si>
  <si>
    <t>G.D.111</t>
  </si>
  <si>
    <t xml:space="preserve">Management plans must be approved by a relevant national or regional authority and include at least the following:
-identification of the boundaries of areas accessible for production and processing and communication of such to group members, and a ban on further conversion and new land clearing outside of this area,
-specific actions to mitigate or compensate for impacts on the environment, such as e.g.: reforestation, adoption of agroforestry practices, establishment of biological corridors, and
-clearly defined roles for supervision and implementation of the plan, and time frames. 
If a management plan is not yet available, the IMS engages with local authorities to develop one. </t>
  </si>
  <si>
    <t>G.D.112</t>
  </si>
  <si>
    <t>G.D.113</t>
  </si>
  <si>
    <t xml:space="preserve"> Climate change adaptation</t>
  </si>
  <si>
    <t>G.D.114</t>
  </si>
  <si>
    <t>Measures include e.g.:
-Using fertilizers and pesticides efficiently 
-Planting of (shade) trees
-Trainings on adaptation practices
-Establishment of demo plots
-Installment of a water harvesting system</t>
  </si>
  <si>
    <t xml:space="preserve"> Energy  </t>
  </si>
  <si>
    <t>G.D.115</t>
  </si>
  <si>
    <t xml:space="preserve">Measures are taken to increase energy efficiency in production and processing, and where appropriate, climate smart energy sources are used.
</t>
  </si>
  <si>
    <t xml:space="preserve"> Air  </t>
  </si>
  <si>
    <t>G.D.116</t>
  </si>
  <si>
    <t xml:space="preserve">Measures include e.g.:
-using alternative energy sources (e.g. solar energy) for processing activities
-regularly servicing agricultural machinery
-no burning of organic or inorganic matter
</t>
  </si>
  <si>
    <t xml:space="preserve"> Waste  </t>
  </si>
  <si>
    <t>G.D.117</t>
  </si>
  <si>
    <t>G.D.118</t>
  </si>
  <si>
    <t>CODE OF CONDUCT - CHECKLIST FOR GROUP CERTIFICATION - VERSION 1.1.</t>
  </si>
  <si>
    <t>Requests to receive consultation can be demonstrated, even in the case that services or support could not be provided.  
Whenever possible and meaningful, a formal relationship with a local extension agency is established. 
The group can also rely on internal knowledge if it meets the group's needs.</t>
  </si>
  <si>
    <t xml:space="preserve">N.B.: Non-conformity with G.C.77 should not lead to exclusion of the group member, provided that action is taken in accordance with G.C. 78.
</t>
  </si>
  <si>
    <t>Question</t>
  </si>
  <si>
    <t>Clarification</t>
  </si>
  <si>
    <t xml:space="preserve">The CH can be a farmer association or a trader/ buyer that organizes, contracts and/or trains the producers. 
The CH is the entity responsible for compliance and management of the ICS. 
</t>
  </si>
  <si>
    <t xml:space="preserve">Pruning and removal of shoots/suckers and infested material are regularly carried out to obtain optimal tree structure and health.  </t>
  </si>
  <si>
    <t>Training is provided to the group staff on all topics they are responsible for (listed in G.A.7) in the following areas:
Block A) Management
Block B) Farming Practices
Block C) Working conditions
Block D) Environment
Group staff trainings are carried out by a competent person(s).
Training records are kept for each training and trainings are followed by a verification that trained persons have understood and implemented the material.</t>
  </si>
  <si>
    <t xml:space="preserve">There is documentation of product flow from certified production units to the collection points (e.g. storage centers), and throughout all processing and handling stages conducted by the group. </t>
  </si>
  <si>
    <t xml:space="preserve">The UTZ certified product, including carry-over stock from previous certification years, is visually identified as such and is at all times strictly separated from non-UTZ certified products.  </t>
  </si>
  <si>
    <t xml:space="preserve">
A “Use of UTZ premium” procedure is in place and is communicated to the group members. The UTZ premium clearly benefits group members in cash and/or in kind. 
</t>
  </si>
  <si>
    <t xml:space="preserve">
Suitable varieties are used for new planting (including propagation).
The group provides suitable planting material to group members, or identifies a local provider(s) who can do so.
</t>
  </si>
  <si>
    <t xml:space="preserve">Planting material obtained from a nursery is free of visible signs of pest and disease. </t>
  </si>
  <si>
    <t xml:space="preserve">Organic fertilizers and by-products available at farm level are used first and supplemented by inorganic fertilizer if nutrients are still lacking.   </t>
  </si>
  <si>
    <t>Equipment is checked for correct functioning at least annually, and calibrated if necessary, by a trained person (internal or external). Application nozzles are adjusted to spray efficiently.  
Equipment checks and calibration are documented.</t>
  </si>
  <si>
    <t xml:space="preserve">A sustainable water source may be e.g. harvested rainwater or recycled/treated water.  </t>
  </si>
  <si>
    <t xml:space="preserve">Facilities and equipment are clean and well-maintained to prevent contamination.   
</t>
  </si>
  <si>
    <t xml:space="preserve">The specifications of the bagging material are available.  </t>
  </si>
  <si>
    <t xml:space="preserve">A risk assessment is performed on the risks of child labor among the group members.
If the risk assessment shows risks of child labor:
-community based child labor liaisons are appointed, and
- documented actions are taken to prevent, monitor, and remediate child labor.
</t>
  </si>
  <si>
    <t xml:space="preserve">There are no deductions from group staff or group member workers' wages for disciplinary purposes.  </t>
  </si>
  <si>
    <t>The first aid boxes contain materials that are not expired.</t>
  </si>
  <si>
    <t xml:space="preserve">Central locations include production, processing and maintenance areas, hand washing and toilet facilities, and living and eating areas. Instructions use symbols, pictograms, and the predominant language(s) of the workers.  </t>
  </si>
  <si>
    <t>No deforestation or degradation of primary forest occurs or has occurred since 2008.</t>
  </si>
  <si>
    <t>The collected waste is disposed of in a way that represents the lowest possible threat to the environment and to human health.</t>
  </si>
  <si>
    <t>Implementation details</t>
  </si>
  <si>
    <t>Please provide the GPS coordinates of the IMS administration location (if in production area) or the approximate center of production area:
In case of multi group certification, please indicate the approximate location of each of the groups
Latitude:    __° __' __"
Longitude: __° __' __"
Tick box: 
[ ] This information will be provided later</t>
  </si>
  <si>
    <t>In order to determine the total certified area, has the certified crop area of group members been measured by GPS?
[ ] Yes
[ ] No
[ ] Partly: ______%</t>
  </si>
  <si>
    <t>Approximate number of workers employed by the certificate holder, incl the IMS and processing unit, at peak harvest season. Please only count workers employed by the group, not those employed by group members: 
Permanent: ____Male_____Female
Seasonal / temporary: ____Male_____Female
tick box:
[ ] N/A There are no workers employed by the certificate holder</t>
  </si>
  <si>
    <t>How many internal inspectors are conducting  inspections of UTZ Certified group members? _____
How many Technical Assistants are providing technical support to the UTZ certified group members? ________</t>
  </si>
  <si>
    <t>What topics were covered during group member training in the last certification year (more than one option possible)?
[ ] Traceability
[ ] Farming Practices
[ ] Good farm maintenance and productivity
[ ] IPM techniques
[ ] Crop diversification
[ ] Safe handling and use of permitted pesticides
[ ] Harvest and postharvest practices
[ ] Product quality and food safety
[ ] Record keeping skills
[ ] Occupational health and safety
[ ] Protection of water bodies
[ ] Protection of flora and fauna
[ ] Climate change
[ ] Waste management
[ ] Other: __________</t>
  </si>
  <si>
    <t>On what topics did the group provide awareness raising in the last certification year? 
[ ] Worker's rights
[ ] Child labor, including hazardous work and trafficking
[ ] Importance of education
[ ] Equal rights and opportunities for women
[ ] Sexual harassment, diversity and discrimination
[ ] Health and safety including HIV/AIDS, re-entry times and hygiene
[ ] Family nutrition and other issues that improve general health
[ ] Other:_________</t>
  </si>
  <si>
    <t>What was the average share of female participants in the UTZ related training events in the last year (estimate):________%
[ ] N/A - no UTZ related trainings were given</t>
  </si>
  <si>
    <t xml:space="preserve">In the last year, how much UTZ Certified product was purchased  by the group from UTZ Certified group members? ____ kg 
In the last year, how much UTZ Certified product (kg) was sold by the group as : 
UTZ Certified:____
Conventional:____
Other certification/ verification scheme(s) (in case of multiple certification):____
Tick box:
[ ] N/A 1st year of certification
</t>
  </si>
  <si>
    <t xml:space="preserve">At group level, how was the UTZ premium allocated? Please check all that apply. 
[ ] Group Management (IMS/group administration/ external audit)
[ ] Products &amp; Services for the group (e.g. training; storage)
[ ] Forwarded to individual group members in cash or (tangible) in kind ('group member premium')
[ ] Basic services for community: healthcare, water and sanitation
[ ] Basic services for community: schooling &amp; education
[ ] Other, please specify:____(free text)
</t>
  </si>
  <si>
    <t xml:space="preserve">What was the average UTZ cash premium paid to the group for UTZ certified product in the last year? ________$/Euro per MT/kg/lb of [product]?
If part of the premium was forwarded to individual group members in cash and/or in kind ('group member premium'), what share was allocated to this in the last year?
 _______% 
</t>
  </si>
  <si>
    <t>What services did the group provide (incl sale, provision or delivery) to it's members to support yield optimization in the last  year (if any)? 
[ ] intensive trainings (e.g. Farmer Field Schools), 
[ ] Crop protection products &amp; equipment
[ ] Suitable planting material
[ ] fertilizers
[ ] credit
[ ] Other, please specify____ (free text)
[ ] None</t>
  </si>
  <si>
    <t>Do (any) group members apply  pesticides?               
Yes [ ] No [ ]
If yes, are (any) group members using any active ingredient that is on the UTZ Certified Watch list? 
Yes [ ] No [ ]
If yes, which ones are being used?
_______________(free text)</t>
  </si>
  <si>
    <t>Did the risk assessment show risks of child labor? Y/N
How many cases of child labor were identified by child labor liaisons or IMS in the last year?______
How many identified child labor cases were assisted (through remediation or referral) in the last year?______</t>
  </si>
  <si>
    <t>Are there communities in the group that have limited access to primary education?
Yes [ ] No [ ]</t>
  </si>
  <si>
    <t>Did the member name or member ID change compared to last year? Yes/No
If yes, please indicate the change(s) below:
[ ] Member changed name 
please provide the previous name: _______
[ ] Member merged with another group
if applicable, please provide the previous member ID(s):______
[ ] Member split from another group
if applicable, please provide the previous member ID(s):______
[ ] Member re-registered after quitting certification
Please provide the previous member ID(s):______
please indicate the non-certified period (months): __________
[ ]Other: __________</t>
  </si>
  <si>
    <t>Member ID</t>
  </si>
  <si>
    <t>GENERAL INFORMATION</t>
  </si>
  <si>
    <t>Member details</t>
  </si>
  <si>
    <t>Name, address, country</t>
  </si>
  <si>
    <t>Type of certificate holder</t>
  </si>
  <si>
    <t>GROUP INFORMATION</t>
  </si>
  <si>
    <r>
      <t xml:space="preserve">The certificate holder is a: 
1) cooperative/association (Farmer Based Organization) 
2) trader (trader-led group)
3) NGO/service provider
4) other: </t>
    </r>
    <r>
      <rPr>
        <i/>
        <sz val="11"/>
        <rFont val="Calibri"/>
        <family val="2"/>
      </rPr>
      <t>(free text)</t>
    </r>
  </si>
  <si>
    <t xml:space="preserve">Approximate start and end of harvest period
Main harvest:
Small harvest: </t>
  </si>
  <si>
    <t>Total certified area (certified crop) (ha)</t>
  </si>
  <si>
    <t>Multiple options possible</t>
  </si>
  <si>
    <t>UTZ Member number</t>
  </si>
  <si>
    <t>MEMBER INFORMATION</t>
  </si>
  <si>
    <t>Total # of UTZ certified group members: ___
# male UTZ Certified group members:___
# female UTZ Certified group members:___
Compared to last year, how many group members left and/or joined the UTZ program ?
______new members;
______members left; 
What was the actual harvest of UTZ Certified group members (group estimate) in the previous year?____ kg
What is the total certified area (certified crop) of certified group members? _____ __ha
What is the total farm area (all crops) of certified group members (estimate) _________ha
What is the total number of permanent (year-round) workers on group member farms (certified crop only)?
________________ 
[ ] Information is not (yet) available in the IMS</t>
  </si>
  <si>
    <t>group/multiple group</t>
  </si>
  <si>
    <t>Total area of certified crop</t>
  </si>
  <si>
    <r>
      <t xml:space="preserve">Other certification scheme(s) the this UTZ member </t>
    </r>
    <r>
      <rPr>
        <sz val="11"/>
        <rFont val="Calibri"/>
        <family val="2"/>
      </rPr>
      <t>(display name Certificate holder)</t>
    </r>
    <r>
      <rPr>
        <i/>
        <sz val="11"/>
        <rFont val="Calibri"/>
        <family val="2"/>
      </rPr>
      <t xml:space="preserve"> ertified/verified for:
Tick box which is true:
</t>
    </r>
    <r>
      <rPr>
        <sz val="11"/>
        <rFont val="Calibri"/>
        <family val="2"/>
      </rPr>
      <t>[ ] Not applicable</t>
    </r>
    <r>
      <rPr>
        <i/>
        <sz val="11"/>
        <rFont val="Calibri"/>
        <family val="2"/>
      </rPr>
      <t xml:space="preserve">
</t>
    </r>
    <r>
      <rPr>
        <sz val="11"/>
        <rFont val="Calibri"/>
        <family val="2"/>
      </rPr>
      <t xml:space="preserve">[ ] Organic certification
[ ] SAN/Rainforest Alliance
[ ] Fairtrade International (FLO)
[ ] Fairtrade USA
[ ] 4C   
[ ] CAFE Practices </t>
    </r>
    <r>
      <rPr>
        <i/>
        <sz val="11"/>
        <rFont val="Calibri"/>
        <family val="2"/>
      </rPr>
      <t xml:space="preserve">
</t>
    </r>
    <r>
      <rPr>
        <sz val="11"/>
        <rFont val="Calibri"/>
        <family val="2"/>
      </rPr>
      <t>[ ] Other, name of the certification scheme is _____________________
[ ] Other, name of the certification scheme is _____________________</t>
    </r>
  </si>
  <si>
    <t xml:space="preserve">coffee </t>
  </si>
  <si>
    <t>Type of coffee ( both options possible):
[ ] Arabica
[ ] Robusta</t>
  </si>
  <si>
    <t>Indicate the GPS Coordinate for all the groups within the multigruop . On each group map, indicate the GPS coordinate.</t>
  </si>
  <si>
    <t>state in the IMS manual number of years to keep documents. All documents archived should be available at the time of audit.</t>
  </si>
  <si>
    <t>Available</t>
  </si>
  <si>
    <t xml:space="preserve">Indicate in the IMSmanual who is responsible for the 4  blocks. The personnel should be aware and has the requiste training  </t>
  </si>
  <si>
    <t>The contract should indicate the compliance to the UTZ standard.</t>
  </si>
  <si>
    <t>Internal inspection should be carried out using both the core code of conduct and the cocoa module.</t>
  </si>
  <si>
    <t>Self assessment should be carried out using the cocoa module and the core code of conduct. It should be documented.</t>
  </si>
  <si>
    <t>Traceability from purchasing clerk level to the depot.</t>
  </si>
  <si>
    <t>Visual identification of certifed beans purchased</t>
  </si>
  <si>
    <t>Traceability documents from purchasing clerk level to the depot level maintained.</t>
  </si>
  <si>
    <t>Not applicabe in year 1</t>
  </si>
  <si>
    <t xml:space="preserve">Documented premium procedure in place and evidence of communication to farmers. </t>
  </si>
  <si>
    <t>Complaint procedure available during the SAN audit</t>
  </si>
  <si>
    <t>Evidence of calibration of all weighing scales at both the society and depot level.</t>
  </si>
  <si>
    <t>List of approved Crop protection products avaialble during the pre audit. Check to confirm the section highlighted in red.</t>
  </si>
  <si>
    <r>
      <t xml:space="preserve">The list of pesticides includes: 
- </t>
    </r>
    <r>
      <rPr>
        <sz val="11"/>
        <color rgb="FFFF0000"/>
        <rFont val="Corbel"/>
        <family val="2"/>
      </rPr>
      <t>brand names and active ingredients,
- specific protective equipment and training needed to apply the products, 
- preharvest intervals, and
- re-entry times.
If the list of pesticides contains pesticides that are on the Pesticides Watch List, the list must also include: 
- pictograms to warn group members of the risk that these products represent, and</t>
    </r>
    <r>
      <rPr>
        <sz val="11"/>
        <rFont val="Corbel"/>
        <family val="2"/>
      </rPr>
      <t xml:space="preserve">
- additional considerations for proper use.</t>
    </r>
  </si>
  <si>
    <t>Available in the IMS manual</t>
  </si>
  <si>
    <t>Document the working hours of all the permanent workers within the IMS</t>
  </si>
  <si>
    <t>written contract for IMS staff should be available</t>
  </si>
  <si>
    <t>Payslips should be avaialble</t>
  </si>
  <si>
    <t>Does female workers in the IMS have access to paid maternity?</t>
  </si>
  <si>
    <t>First aid kit not available at Antoakrom. Expired plaster at Agona</t>
  </si>
  <si>
    <t>Accident and Emergency procedure available</t>
  </si>
  <si>
    <t>Buffer of native vegetation not established on farms with waterbodies</t>
  </si>
  <si>
    <t>Polythene materials disposed in the open at the depot found at Agona</t>
  </si>
  <si>
    <t>Develop a list which include all the required information for both permanent and temporal staff</t>
  </si>
  <si>
    <t xml:space="preserve">On the producer register indicate that farmers are also certified under SAN. Indicate the number of permanent workers(for farmers with sharecroppers) </t>
  </si>
  <si>
    <t xml:space="preserve">Yield estimation methodology should documented and realistic. Yield estimation at Antoakrom had a lot of inconsistencies </t>
  </si>
  <si>
    <t>Available during the audit</t>
  </si>
  <si>
    <t>Training records for IMS team should be available. IMS staff should receive training on UTZ Certified</t>
  </si>
  <si>
    <t>Training records for farmers should be available. Check the training records to confirm the topics listed has been covered.</t>
  </si>
  <si>
    <t>Check training records to confirm topics listed have been treated.</t>
  </si>
  <si>
    <t>IPM plan not documented at Antoakrom. IPM activities have not been documented.</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</si>
</sst>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sz val="11"/>
      <color theme="1"/>
      <name val="Calibri"/>
      <family val="2"/>
      <scheme val="minor"/>
    </font>
    <font>
      <sz val="10"/>
      <name val="Corbel"/>
      <family val="2"/>
    </font>
    <font>
      <sz val="11"/>
      <name val="Calibri"/>
      <family val="2"/>
      <scheme val="minor"/>
    </font>
    <font>
      <b/>
      <sz val="10"/>
      <color theme="0"/>
      <name val="Corbel"/>
      <family val="2"/>
    </font>
    <font>
      <u/>
      <sz val="12"/>
      <color theme="10"/>
      <name val="Calibri"/>
      <family val="2"/>
      <scheme val="minor"/>
    </font>
    <font>
      <u/>
      <sz val="12"/>
      <color theme="11"/>
      <name val="Calibri"/>
      <family val="2"/>
      <scheme val="minor"/>
    </font>
    <font>
      <b/>
      <sz val="11"/>
      <color theme="0"/>
      <name val="Corbel"/>
      <family val="2"/>
    </font>
    <font>
      <b/>
      <sz val="11"/>
      <color theme="1"/>
      <name val="Calibri"/>
      <family val="2"/>
      <scheme val="minor"/>
    </font>
    <font>
      <sz val="11"/>
      <name val="Corbel"/>
      <family val="2"/>
    </font>
    <font>
      <b/>
      <sz val="11"/>
      <name val="Corbel"/>
      <family val="2"/>
    </font>
    <font>
      <sz val="11"/>
      <color theme="0"/>
      <name val="Corbel"/>
      <family val="2"/>
    </font>
    <font>
      <sz val="12"/>
      <color theme="0"/>
      <name val="Calibri"/>
      <family val="2"/>
      <charset val="136"/>
      <scheme val="minor"/>
    </font>
    <font>
      <sz val="12"/>
      <name val="Calibri"/>
      <family val="2"/>
      <scheme val="minor"/>
    </font>
    <font>
      <b/>
      <sz val="12"/>
      <color rgb="FF8E002B"/>
      <name val="Calibri"/>
      <family val="2"/>
      <scheme val="minor"/>
    </font>
    <font>
      <b/>
      <sz val="10"/>
      <color rgb="FFFF0000"/>
      <name val="Corbel"/>
      <family val="2"/>
    </font>
    <font>
      <sz val="12"/>
      <name val="Calibri"/>
      <family val="2"/>
      <charset val="136"/>
      <scheme val="minor"/>
    </font>
    <font>
      <sz val="12"/>
      <color theme="0"/>
      <name val="Calibri"/>
      <family val="2"/>
      <scheme val="minor"/>
    </font>
    <font>
      <sz val="11"/>
      <color theme="1"/>
      <name val="Corbel"/>
      <family val="2"/>
    </font>
    <font>
      <b/>
      <sz val="11"/>
      <name val="Verdana"/>
      <family val="2"/>
    </font>
    <font>
      <b/>
      <sz val="11"/>
      <color theme="0"/>
      <name val="Calibri"/>
      <family val="2"/>
      <scheme val="minor"/>
    </font>
    <font>
      <sz val="11"/>
      <color theme="0"/>
      <name val="Calibri"/>
      <family val="2"/>
    </font>
    <font>
      <i/>
      <sz val="11"/>
      <color theme="0"/>
      <name val="Calibri"/>
      <family val="2"/>
      <scheme val="minor"/>
    </font>
    <font>
      <b/>
      <sz val="11"/>
      <color theme="0"/>
      <name val="Calibri"/>
      <family val="2"/>
    </font>
    <font>
      <b/>
      <sz val="11"/>
      <name val="Calibri"/>
      <family val="2"/>
      <scheme val="minor"/>
    </font>
    <font>
      <sz val="11"/>
      <name val="Calibri"/>
      <family val="2"/>
    </font>
    <font>
      <i/>
      <sz val="11"/>
      <name val="Calibri"/>
      <family val="2"/>
    </font>
    <font>
      <i/>
      <sz val="11"/>
      <name val="Calibri"/>
      <family val="2"/>
      <scheme val="minor"/>
    </font>
    <font>
      <sz val="11"/>
      <color indexed="8"/>
      <name val="Calibri"/>
      <family val="2"/>
    </font>
    <font>
      <b/>
      <sz val="11"/>
      <name val="Calibri"/>
      <family val="2"/>
    </font>
    <font>
      <sz val="11"/>
      <color rgb="FFFF0000"/>
      <name val="Corbel"/>
      <family val="2"/>
    </font>
  </fonts>
  <fills count="12">
    <fill>
      <patternFill patternType="none"/>
    </fill>
    <fill>
      <patternFill patternType="gray125"/>
    </fill>
    <fill>
      <patternFill patternType="solid">
        <fgColor theme="0"/>
        <bgColor indexed="64"/>
      </patternFill>
    </fill>
    <fill>
      <patternFill patternType="solid">
        <fgColor rgb="FF8E002B"/>
        <bgColor indexed="64"/>
      </patternFill>
    </fill>
    <fill>
      <patternFill patternType="solid">
        <fgColor rgb="FF225B6B"/>
        <bgColor indexed="64"/>
      </patternFill>
    </fill>
    <fill>
      <patternFill patternType="solid">
        <fgColor rgb="FFF4901E"/>
        <bgColor indexed="64"/>
      </patternFill>
    </fill>
    <fill>
      <patternFill patternType="solid">
        <fgColor rgb="FFFFC000"/>
        <bgColor indexed="64"/>
      </patternFill>
    </fill>
    <fill>
      <patternFill patternType="solid">
        <fgColor theme="0" tint="-0.249977111117893"/>
        <bgColor indexed="64"/>
      </patternFill>
    </fill>
    <fill>
      <patternFill patternType="solid">
        <fgColor rgb="FFCBE8E5"/>
        <bgColor indexed="64"/>
      </patternFill>
    </fill>
    <fill>
      <patternFill patternType="solid">
        <fgColor theme="0" tint="-0.14999847407452621"/>
        <bgColor indexed="64"/>
      </patternFill>
    </fill>
    <fill>
      <patternFill patternType="solid">
        <fgColor theme="8" tint="0.59999389629810485"/>
        <bgColor rgb="FF000000"/>
      </patternFill>
    </fill>
    <fill>
      <patternFill patternType="solid">
        <fgColor theme="0"/>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style="thin">
        <color indexed="64"/>
      </top>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28" fillId="0" borderId="0"/>
  </cellStyleXfs>
  <cellXfs count="182">
    <xf numFmtId="0" fontId="0" fillId="0" borderId="0" xfId="0"/>
    <xf numFmtId="0" fontId="2" fillId="0" borderId="0" xfId="0" applyFont="1" applyFill="1" applyAlignment="1" applyProtection="1">
      <alignment vertical="center" wrapText="1"/>
      <protection locked="0"/>
    </xf>
    <xf numFmtId="0" fontId="2" fillId="2" borderId="0" xfId="0" applyFont="1" applyFill="1" applyAlignment="1" applyProtection="1">
      <alignment vertical="center" wrapText="1"/>
      <protection locked="0"/>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textRotation="90"/>
      <protection locked="0"/>
    </xf>
    <xf numFmtId="0" fontId="7" fillId="3" borderId="2" xfId="0" applyFont="1" applyFill="1" applyBorder="1" applyAlignment="1" applyProtection="1">
      <alignment horizontal="center" vertical="center" textRotation="90"/>
      <protection locked="0"/>
    </xf>
    <xf numFmtId="0" fontId="7" fillId="4" borderId="6" xfId="0" applyFont="1" applyFill="1" applyBorder="1" applyAlignment="1" applyProtection="1">
      <alignment horizontal="left" vertical="top"/>
      <protection locked="0"/>
    </xf>
    <xf numFmtId="0" fontId="7" fillId="4" borderId="0" xfId="0" applyFont="1" applyFill="1" applyBorder="1" applyAlignment="1" applyProtection="1">
      <alignment horizontal="left" vertical="top"/>
      <protection locked="0"/>
    </xf>
    <xf numFmtId="0" fontId="7" fillId="4" borderId="7" xfId="0" applyFont="1" applyFill="1" applyBorder="1" applyAlignment="1" applyProtection="1">
      <alignment horizontal="left" vertical="top"/>
      <protection locked="0"/>
    </xf>
    <xf numFmtId="0" fontId="9" fillId="5" borderId="9" xfId="0" applyFont="1" applyFill="1" applyBorder="1" applyAlignment="1" applyProtection="1">
      <alignment vertical="center"/>
      <protection locked="0"/>
    </xf>
    <xf numFmtId="0" fontId="9" fillId="5" borderId="9" xfId="0" applyFont="1" applyFill="1" applyBorder="1" applyAlignment="1" applyProtection="1">
      <alignment horizontal="left" vertical="top"/>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left" vertical="top" wrapText="1"/>
      <protection locked="0"/>
    </xf>
    <xf numFmtId="0" fontId="2" fillId="2" borderId="0" xfId="0" applyFont="1" applyFill="1" applyAlignment="1" applyProtection="1">
      <alignment horizontal="center" vertical="center" wrapText="1"/>
      <protection locked="0"/>
    </xf>
    <xf numFmtId="0" fontId="9" fillId="0" borderId="1" xfId="0" applyNumberFormat="1" applyFont="1" applyFill="1" applyBorder="1" applyAlignment="1" applyProtection="1">
      <alignment vertical="center"/>
      <protection locked="0"/>
    </xf>
    <xf numFmtId="0" fontId="9" fillId="0" borderId="1"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protection locked="0"/>
    </xf>
    <xf numFmtId="0" fontId="9" fillId="2" borderId="1" xfId="0" applyNumberFormat="1" applyFont="1" applyFill="1" applyBorder="1" applyAlignment="1" applyProtection="1">
      <alignment vertical="center"/>
      <protection locked="0"/>
    </xf>
    <xf numFmtId="0" fontId="9" fillId="2" borderId="1" xfId="0" applyNumberFormat="1" applyFont="1" applyFill="1" applyBorder="1" applyAlignment="1" applyProtection="1">
      <alignment horizontal="left" vertical="top" wrapText="1"/>
      <protection locked="0"/>
    </xf>
    <xf numFmtId="0" fontId="9"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textRotation="90" wrapText="1"/>
      <protection locked="0"/>
    </xf>
    <xf numFmtId="0" fontId="9" fillId="6" borderId="9" xfId="0" applyFont="1" applyFill="1" applyBorder="1" applyAlignment="1" applyProtection="1">
      <alignment vertical="center"/>
      <protection locked="0"/>
    </xf>
    <xf numFmtId="0" fontId="9" fillId="6" borderId="9" xfId="0" applyFont="1" applyFill="1" applyBorder="1" applyAlignment="1" applyProtection="1">
      <alignment horizontal="left" vertical="top"/>
      <protection locked="0"/>
    </xf>
    <xf numFmtId="0" fontId="12" fillId="3" borderId="0" xfId="0" applyFont="1" applyFill="1" applyBorder="1"/>
    <xf numFmtId="0" fontId="12" fillId="3" borderId="0" xfId="0" applyFont="1" applyFill="1" applyBorder="1" applyAlignment="1">
      <alignment horizontal="center"/>
    </xf>
    <xf numFmtId="0" fontId="12" fillId="3" borderId="0" xfId="0" applyFont="1" applyFill="1" applyBorder="1" applyAlignment="1">
      <alignment vertical="top"/>
    </xf>
    <xf numFmtId="0" fontId="9" fillId="9" borderId="0" xfId="0" applyNumberFormat="1" applyFont="1" applyFill="1" applyBorder="1" applyAlignment="1" applyProtection="1">
      <alignment horizontal="left" vertical="top" wrapText="1"/>
    </xf>
    <xf numFmtId="0" fontId="10" fillId="9" borderId="0" xfId="0" applyFont="1" applyFill="1" applyBorder="1" applyAlignment="1" applyProtection="1">
      <alignment horizontal="center" vertical="top"/>
    </xf>
    <xf numFmtId="0" fontId="10" fillId="2" borderId="0" xfId="0" applyFont="1" applyFill="1" applyBorder="1" applyAlignment="1" applyProtection="1">
      <alignment horizontal="center" vertical="top"/>
    </xf>
    <xf numFmtId="0" fontId="3" fillId="9" borderId="0" xfId="0" applyFont="1" applyFill="1" applyBorder="1" applyAlignment="1">
      <alignment horizontal="left" vertical="center" wrapText="1"/>
    </xf>
    <xf numFmtId="0" fontId="3" fillId="9" borderId="0" xfId="0" applyFont="1" applyFill="1" applyBorder="1" applyAlignment="1">
      <alignment horizontal="center" vertical="center"/>
    </xf>
    <xf numFmtId="0" fontId="13" fillId="9" borderId="0" xfId="0" applyFont="1" applyFill="1" applyBorder="1" applyAlignment="1">
      <alignment horizontal="center" vertical="center"/>
    </xf>
    <xf numFmtId="0" fontId="7" fillId="4" borderId="0" xfId="0" applyFont="1" applyFill="1" applyBorder="1" applyAlignment="1" applyProtection="1">
      <alignment horizontal="center" vertical="top"/>
      <protection locked="0"/>
    </xf>
    <xf numFmtId="0" fontId="9" fillId="5" borderId="9"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9" fillId="5" borderId="9" xfId="0" applyFont="1" applyFill="1" applyBorder="1" applyAlignment="1">
      <alignment vertical="center"/>
    </xf>
    <xf numFmtId="0" fontId="9" fillId="2" borderId="9" xfId="0" applyFont="1" applyFill="1" applyBorder="1" applyAlignment="1">
      <alignment vertical="center"/>
    </xf>
    <xf numFmtId="0" fontId="9" fillId="5" borderId="9" xfId="0" applyFont="1" applyFill="1" applyBorder="1" applyAlignment="1">
      <alignment horizontal="center" vertical="center"/>
    </xf>
    <xf numFmtId="0" fontId="9" fillId="5" borderId="9" xfId="0" applyFont="1" applyFill="1" applyBorder="1" applyAlignment="1">
      <alignment horizontal="left" vertical="top"/>
    </xf>
    <xf numFmtId="0" fontId="7" fillId="3" borderId="2" xfId="0" applyFont="1" applyFill="1" applyBorder="1" applyAlignment="1" applyProtection="1">
      <alignment horizontal="center" vertical="center" wrapText="1"/>
      <protection locked="0"/>
    </xf>
    <xf numFmtId="0" fontId="0" fillId="2" borderId="0" xfId="0" applyFill="1" applyBorder="1"/>
    <xf numFmtId="0" fontId="15" fillId="2" borderId="4" xfId="0" applyFont="1" applyFill="1" applyBorder="1" applyAlignment="1">
      <alignment horizontal="center" vertical="center" textRotation="90" wrapText="1"/>
    </xf>
    <xf numFmtId="0" fontId="0" fillId="2" borderId="0" xfId="0" applyFill="1" applyBorder="1" applyAlignment="1">
      <alignment horizontal="left" vertical="top"/>
    </xf>
    <xf numFmtId="0" fontId="9" fillId="5" borderId="0" xfId="0" applyFont="1" applyFill="1" applyBorder="1" applyAlignment="1" applyProtection="1">
      <alignment vertical="center"/>
      <protection locked="0"/>
    </xf>
    <xf numFmtId="0" fontId="9" fillId="5" borderId="0" xfId="0" applyFont="1" applyFill="1" applyBorder="1" applyAlignment="1" applyProtection="1">
      <alignment horizontal="center" vertical="center"/>
      <protection locked="0"/>
    </xf>
    <xf numFmtId="0" fontId="9" fillId="5" borderId="0" xfId="0" applyFont="1" applyFill="1" applyBorder="1" applyAlignment="1">
      <alignment horizontal="left" vertical="top"/>
    </xf>
    <xf numFmtId="0" fontId="9" fillId="0" borderId="1" xfId="0" applyNumberFormat="1" applyFont="1" applyFill="1" applyBorder="1" applyAlignment="1" applyProtection="1">
      <alignment vertical="center" wrapText="1"/>
    </xf>
    <xf numFmtId="0" fontId="9" fillId="0" borderId="1" xfId="0" applyNumberFormat="1" applyFont="1" applyFill="1" applyBorder="1" applyAlignment="1" applyProtection="1">
      <alignment horizontal="left" vertical="top" wrapText="1"/>
    </xf>
    <xf numFmtId="0" fontId="9" fillId="0" borderId="1" xfId="0" applyFont="1" applyFill="1" applyBorder="1" applyAlignment="1">
      <alignment vertical="center" wrapText="1"/>
    </xf>
    <xf numFmtId="0" fontId="9" fillId="10" borderId="1" xfId="0" applyFont="1" applyFill="1" applyBorder="1" applyAlignment="1">
      <alignment vertical="center" wrapText="1"/>
    </xf>
    <xf numFmtId="0" fontId="9" fillId="10" borderId="2" xfId="0" applyFont="1" applyFill="1" applyBorder="1" applyAlignment="1">
      <alignment vertical="center" wrapText="1"/>
    </xf>
    <xf numFmtId="0" fontId="9" fillId="11" borderId="2"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9" fillId="2" borderId="2" xfId="0" applyFont="1" applyFill="1" applyBorder="1" applyAlignment="1">
      <alignment vertical="center" wrapText="1"/>
    </xf>
    <xf numFmtId="0" fontId="11" fillId="3" borderId="12" xfId="0" applyNumberFormat="1" applyFont="1" applyFill="1" applyBorder="1" applyAlignment="1" applyProtection="1">
      <alignment vertical="center"/>
    </xf>
    <xf numFmtId="0" fontId="12" fillId="3" borderId="7" xfId="0" applyFont="1" applyFill="1" applyBorder="1"/>
    <xf numFmtId="0" fontId="14" fillId="2" borderId="0" xfId="0" applyFont="1" applyFill="1" applyBorder="1" applyAlignment="1">
      <alignment horizontal="left" vertical="top"/>
    </xf>
    <xf numFmtId="0" fontId="0" fillId="9" borderId="6" xfId="0" applyFill="1" applyBorder="1"/>
    <xf numFmtId="0" fontId="0" fillId="9" borderId="0" xfId="0" applyFill="1" applyBorder="1"/>
    <xf numFmtId="0" fontId="0" fillId="9" borderId="0" xfId="0" applyFill="1" applyBorder="1" applyAlignment="1">
      <alignment horizontal="center"/>
    </xf>
    <xf numFmtId="0" fontId="11" fillId="3" borderId="13" xfId="0" applyNumberFormat="1" applyFont="1" applyFill="1" applyBorder="1" applyAlignment="1" applyProtection="1">
      <alignment vertical="center"/>
    </xf>
    <xf numFmtId="0" fontId="11" fillId="3" borderId="6" xfId="0" applyNumberFormat="1" applyFont="1" applyFill="1" applyBorder="1" applyAlignment="1" applyProtection="1">
      <alignment vertical="center"/>
    </xf>
    <xf numFmtId="0" fontId="0" fillId="2" borderId="6" xfId="0" applyFill="1" applyBorder="1"/>
    <xf numFmtId="0" fontId="0" fillId="2" borderId="0" xfId="0" applyFill="1" applyBorder="1" applyAlignment="1">
      <alignment horizontal="center"/>
    </xf>
    <xf numFmtId="0" fontId="9" fillId="9" borderId="6" xfId="0" applyNumberFormat="1" applyFont="1" applyFill="1" applyBorder="1" applyAlignment="1" applyProtection="1">
      <alignment horizontal="left" vertical="top"/>
    </xf>
    <xf numFmtId="0" fontId="0" fillId="2" borderId="0" xfId="0" applyFill="1" applyBorder="1" applyAlignment="1">
      <alignment horizontal="left" vertical="top" wrapText="1"/>
    </xf>
    <xf numFmtId="0" fontId="3" fillId="9" borderId="6" xfId="0" applyFont="1" applyFill="1" applyBorder="1" applyAlignment="1">
      <alignment horizontal="left" vertical="center"/>
    </xf>
    <xf numFmtId="0" fontId="0" fillId="9" borderId="0" xfId="0" applyFill="1" applyBorder="1" applyAlignment="1"/>
    <xf numFmtId="0" fontId="0" fillId="9" borderId="11" xfId="0" applyFill="1" applyBorder="1"/>
    <xf numFmtId="0" fontId="0" fillId="9" borderId="9" xfId="0" applyFill="1" applyBorder="1"/>
    <xf numFmtId="0" fontId="0" fillId="9" borderId="9" xfId="0" applyFill="1" applyBorder="1" applyAlignment="1"/>
    <xf numFmtId="0" fontId="0" fillId="9" borderId="9" xfId="0" applyFill="1" applyBorder="1" applyAlignment="1">
      <alignment horizontal="center"/>
    </xf>
    <xf numFmtId="0" fontId="0" fillId="2" borderId="9" xfId="0" applyFill="1" applyBorder="1" applyAlignment="1">
      <alignment horizontal="left" vertical="top"/>
    </xf>
    <xf numFmtId="0" fontId="0" fillId="2" borderId="9" xfId="0" applyFill="1" applyBorder="1" applyAlignment="1">
      <alignment horizontal="left" vertical="top" wrapText="1"/>
    </xf>
    <xf numFmtId="0" fontId="9"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9" fillId="6" borderId="9" xfId="0" applyFont="1" applyFill="1" applyBorder="1" applyAlignment="1">
      <alignment vertical="center"/>
    </xf>
    <xf numFmtId="0" fontId="9" fillId="6" borderId="9"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9" xfId="0" applyFont="1" applyFill="1" applyBorder="1" applyAlignment="1">
      <alignment horizontal="left" vertical="top"/>
    </xf>
    <xf numFmtId="0" fontId="15" fillId="2" borderId="0" xfId="0" applyFont="1" applyFill="1" applyAlignment="1">
      <alignment horizontal="center" vertical="center" textRotation="90" wrapText="1"/>
    </xf>
    <xf numFmtId="0" fontId="9" fillId="0" borderId="9"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2" borderId="3" xfId="0" applyFont="1" applyFill="1" applyBorder="1" applyAlignment="1" applyProtection="1">
      <alignment horizontal="left" vertical="top" wrapText="1"/>
      <protection locked="0"/>
    </xf>
    <xf numFmtId="0" fontId="7" fillId="4" borderId="0" xfId="0" applyFont="1" applyFill="1" applyBorder="1" applyAlignment="1">
      <alignment horizontal="left" vertical="top"/>
    </xf>
    <xf numFmtId="0" fontId="0" fillId="0" borderId="0" xfId="0" applyAlignment="1">
      <alignment horizontal="left" vertical="top"/>
    </xf>
    <xf numFmtId="0" fontId="16" fillId="9" borderId="1" xfId="0" applyFont="1" applyFill="1" applyBorder="1" applyAlignment="1">
      <alignment horizontal="center"/>
    </xf>
    <xf numFmtId="0" fontId="17" fillId="2" borderId="1" xfId="0" applyFont="1" applyFill="1" applyBorder="1" applyAlignment="1">
      <alignment horizontal="center"/>
    </xf>
    <xf numFmtId="0" fontId="9" fillId="5" borderId="14" xfId="0" applyFont="1" applyFill="1" applyBorder="1" applyAlignment="1" applyProtection="1">
      <alignment vertical="center"/>
      <protection locked="0"/>
    </xf>
    <xf numFmtId="0" fontId="9" fillId="5" borderId="14" xfId="0" applyFont="1" applyFill="1" applyBorder="1" applyAlignment="1">
      <alignment vertical="center"/>
    </xf>
    <xf numFmtId="0" fontId="9" fillId="6" borderId="14" xfId="0" applyFont="1" applyFill="1" applyBorder="1" applyAlignment="1">
      <alignment vertical="center"/>
    </xf>
    <xf numFmtId="0" fontId="9" fillId="5" borderId="13" xfId="0" applyFont="1" applyFill="1" applyBorder="1" applyAlignment="1" applyProtection="1">
      <alignment vertical="center"/>
      <protection locked="0"/>
    </xf>
    <xf numFmtId="0" fontId="9" fillId="6" borderId="14" xfId="0" applyFont="1" applyFill="1" applyBorder="1" applyAlignment="1" applyProtection="1">
      <alignment vertical="center"/>
      <protection locked="0"/>
    </xf>
    <xf numFmtId="0" fontId="8" fillId="7" borderId="2" xfId="0" applyFont="1" applyFill="1" applyBorder="1" applyAlignment="1" applyProtection="1">
      <alignment horizontal="left" vertical="center"/>
      <protection locked="0"/>
    </xf>
    <xf numFmtId="0" fontId="8" fillId="7" borderId="3" xfId="0"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top"/>
      <protection locked="0"/>
    </xf>
    <xf numFmtId="0" fontId="8" fillId="7" borderId="3" xfId="0" applyFont="1" applyFill="1" applyBorder="1" applyAlignment="1" applyProtection="1">
      <alignment horizontal="left" vertical="top"/>
      <protection locked="0"/>
    </xf>
    <xf numFmtId="0" fontId="7" fillId="5" borderId="9" xfId="0" applyFont="1" applyFill="1" applyBorder="1" applyAlignment="1" applyProtection="1">
      <alignment horizontal="left" vertical="top" wrapText="1"/>
      <protection locked="0"/>
    </xf>
    <xf numFmtId="0" fontId="7" fillId="5" borderId="9" xfId="0" applyFont="1" applyFill="1" applyBorder="1" applyAlignment="1">
      <alignment horizontal="left" vertical="top" wrapText="1"/>
    </xf>
    <xf numFmtId="0" fontId="7" fillId="6" borderId="9" xfId="0" applyFont="1" applyFill="1" applyBorder="1" applyAlignment="1">
      <alignment horizontal="left" vertical="top" wrapText="1"/>
    </xf>
    <xf numFmtId="0" fontId="7" fillId="5" borderId="0"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vertical="center" wrapText="1"/>
      <protection locked="0"/>
    </xf>
    <xf numFmtId="0" fontId="9" fillId="2" borderId="1" xfId="0" applyNumberFormat="1" applyFont="1" applyFill="1" applyBorder="1" applyAlignment="1" applyProtection="1">
      <alignment vertical="center" wrapText="1"/>
      <protection locked="0"/>
    </xf>
    <xf numFmtId="0" fontId="15" fillId="7" borderId="4" xfId="0" applyFont="1" applyFill="1" applyBorder="1" applyAlignment="1" applyProtection="1">
      <alignment horizontal="center" vertical="center" textRotation="90" wrapText="1"/>
      <protection locked="0"/>
    </xf>
    <xf numFmtId="0" fontId="15" fillId="3" borderId="4" xfId="0" applyFont="1" applyFill="1" applyBorder="1" applyAlignment="1" applyProtection="1">
      <alignment horizontal="center" vertical="center" textRotation="90" wrapText="1"/>
      <protection locked="0"/>
    </xf>
    <xf numFmtId="0" fontId="15" fillId="4" borderId="10" xfId="0" applyFont="1" applyFill="1" applyBorder="1" applyAlignment="1" applyProtection="1">
      <alignment horizontal="center" vertical="center" textRotation="90" wrapText="1"/>
      <protection locked="0"/>
    </xf>
    <xf numFmtId="0" fontId="15" fillId="5" borderId="8" xfId="0" applyFont="1" applyFill="1" applyBorder="1" applyAlignment="1" applyProtection="1">
      <alignment horizontal="center" vertical="center" textRotation="90" wrapText="1"/>
      <protection locked="0"/>
    </xf>
    <xf numFmtId="0" fontId="15" fillId="5" borderId="8" xfId="0" applyFont="1" applyFill="1" applyBorder="1" applyAlignment="1">
      <alignment horizontal="center" vertical="center" textRotation="90" wrapText="1"/>
    </xf>
    <xf numFmtId="0" fontId="15" fillId="6" borderId="8" xfId="0" applyFont="1" applyFill="1" applyBorder="1" applyAlignment="1">
      <alignment horizontal="center" vertical="center" textRotation="90" wrapText="1"/>
    </xf>
    <xf numFmtId="0" fontId="15" fillId="2" borderId="5" xfId="0" applyFont="1" applyFill="1" applyBorder="1" applyAlignment="1">
      <alignment horizontal="center" vertical="center" textRotation="90" wrapText="1"/>
    </xf>
    <xf numFmtId="0" fontId="15" fillId="4" borderId="5" xfId="0" applyFont="1" applyFill="1" applyBorder="1" applyAlignment="1">
      <alignment horizontal="center" vertical="center" textRotation="90" wrapText="1"/>
    </xf>
    <xf numFmtId="0" fontId="15" fillId="5" borderId="5" xfId="0" applyFont="1" applyFill="1" applyBorder="1" applyAlignment="1">
      <alignment horizontal="center" vertical="center" textRotation="90" wrapText="1"/>
    </xf>
    <xf numFmtId="0" fontId="15" fillId="2" borderId="8" xfId="0" applyFont="1" applyFill="1" applyBorder="1" applyAlignment="1">
      <alignment horizontal="center" vertical="center" textRotation="90" wrapText="1"/>
    </xf>
    <xf numFmtId="0" fontId="9" fillId="5" borderId="9" xfId="0" applyFont="1" applyFill="1" applyBorder="1" applyAlignment="1" applyProtection="1">
      <alignment horizontal="left" vertical="top" wrapText="1"/>
      <protection locked="0"/>
    </xf>
    <xf numFmtId="0" fontId="9" fillId="5" borderId="9" xfId="0" applyFont="1" applyFill="1" applyBorder="1" applyAlignment="1">
      <alignment horizontal="left" vertical="top" wrapText="1"/>
    </xf>
    <xf numFmtId="0" fontId="9" fillId="0" borderId="1" xfId="0" applyFont="1" applyFill="1" applyBorder="1" applyAlignment="1" applyProtection="1">
      <alignment horizontal="left" vertical="top" wrapText="1"/>
      <protection locked="0"/>
    </xf>
    <xf numFmtId="0" fontId="9" fillId="6" borderId="9" xfId="0" applyFont="1" applyFill="1" applyBorder="1" applyAlignment="1">
      <alignment horizontal="left" vertical="top" wrapText="1"/>
    </xf>
    <xf numFmtId="0" fontId="2" fillId="0" borderId="1" xfId="0" applyNumberFormat="1" applyFont="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0" fillId="9" borderId="0" xfId="0" applyFont="1" applyFill="1" applyBorder="1" applyAlignment="1">
      <alignment vertical="top"/>
    </xf>
    <xf numFmtId="0" fontId="0" fillId="9" borderId="0" xfId="0" applyFont="1" applyFill="1" applyBorder="1"/>
    <xf numFmtId="0" fontId="9" fillId="5" borderId="0" xfId="0" applyFont="1" applyFill="1" applyBorder="1" applyAlignment="1" applyProtection="1">
      <alignment horizontal="left" vertical="top" wrapText="1"/>
      <protection locked="0"/>
    </xf>
    <xf numFmtId="0" fontId="9" fillId="6" borderId="9" xfId="0"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0" fontId="9" fillId="2" borderId="1" xfId="0" applyFont="1" applyFill="1" applyBorder="1" applyAlignment="1" applyProtection="1">
      <alignment horizontal="left" vertical="top" wrapText="1"/>
      <protection locked="0"/>
    </xf>
    <xf numFmtId="0" fontId="0" fillId="2" borderId="0" xfId="0" applyFont="1" applyFill="1" applyBorder="1"/>
    <xf numFmtId="0" fontId="19" fillId="9" borderId="0" xfId="0" applyFont="1" applyFill="1" applyBorder="1" applyAlignment="1" applyProtection="1">
      <alignment horizontal="left" vertical="top" wrapText="1"/>
    </xf>
    <xf numFmtId="0" fontId="3" fillId="9" borderId="0" xfId="0" applyFont="1" applyFill="1" applyBorder="1" applyAlignment="1">
      <alignment horizontal="left" vertical="top" wrapText="1"/>
    </xf>
    <xf numFmtId="0" fontId="0" fillId="9" borderId="9" xfId="0" applyFont="1" applyFill="1" applyBorder="1"/>
    <xf numFmtId="0" fontId="17" fillId="2" borderId="12" xfId="0" applyFont="1" applyFill="1" applyBorder="1" applyAlignment="1">
      <alignment horizontal="center"/>
    </xf>
    <xf numFmtId="0" fontId="9" fillId="2" borderId="2" xfId="0" applyFont="1" applyFill="1" applyBorder="1" applyAlignment="1" applyProtection="1">
      <alignment horizontal="left" vertical="top" wrapText="1"/>
      <protection locked="0"/>
    </xf>
    <xf numFmtId="0" fontId="20" fillId="3" borderId="1" xfId="9" applyFont="1" applyFill="1" applyBorder="1" applyAlignment="1">
      <alignment vertical="center"/>
    </xf>
    <xf numFmtId="0" fontId="21" fillId="3" borderId="2" xfId="9" applyFont="1" applyFill="1" applyBorder="1" applyAlignment="1">
      <alignment horizontal="left" vertical="top" wrapText="1"/>
    </xf>
    <xf numFmtId="0" fontId="22" fillId="3" borderId="4" xfId="9" applyFont="1" applyFill="1" applyBorder="1" applyAlignment="1">
      <alignment vertical="top"/>
    </xf>
    <xf numFmtId="0" fontId="3" fillId="0" borderId="0" xfId="9" applyFont="1"/>
    <xf numFmtId="0" fontId="20" fillId="5" borderId="1" xfId="9" applyFont="1" applyFill="1" applyBorder="1" applyAlignment="1">
      <alignment horizontal="center" vertical="center"/>
    </xf>
    <xf numFmtId="0" fontId="23" fillId="5" borderId="1" xfId="9" applyFont="1" applyFill="1" applyBorder="1" applyAlignment="1">
      <alignment horizontal="center" vertical="top" wrapText="1"/>
    </xf>
    <xf numFmtId="0" fontId="20" fillId="5" borderId="1" xfId="9" applyFont="1" applyFill="1" applyBorder="1" applyAlignment="1">
      <alignment horizontal="center" vertical="top"/>
    </xf>
    <xf numFmtId="0" fontId="24" fillId="2" borderId="1" xfId="9" applyFont="1" applyFill="1" applyBorder="1" applyAlignment="1">
      <alignment horizontal="center" vertical="center" textRotation="90" wrapText="1"/>
    </xf>
    <xf numFmtId="0" fontId="25" fillId="2" borderId="1" xfId="9" applyFont="1" applyFill="1" applyBorder="1" applyAlignment="1">
      <alignment horizontal="left" vertical="top" wrapText="1"/>
    </xf>
    <xf numFmtId="0" fontId="3" fillId="0" borderId="0" xfId="9" applyFont="1" applyFill="1" applyBorder="1"/>
    <xf numFmtId="0" fontId="3" fillId="2" borderId="1" xfId="9" applyFont="1" applyFill="1" applyBorder="1" applyAlignment="1">
      <alignment horizontal="center" vertical="top"/>
    </xf>
    <xf numFmtId="0" fontId="27" fillId="2" borderId="1" xfId="9" applyFont="1" applyFill="1" applyBorder="1" applyAlignment="1">
      <alignment vertical="top" wrapText="1"/>
    </xf>
    <xf numFmtId="0" fontId="3" fillId="0" borderId="0" xfId="9" applyFont="1" applyFill="1"/>
    <xf numFmtId="0" fontId="24" fillId="0" borderId="0" xfId="9" applyFont="1" applyAlignment="1">
      <alignment vertical="center"/>
    </xf>
    <xf numFmtId="0" fontId="3" fillId="0" borderId="0" xfId="9" applyFont="1" applyBorder="1" applyAlignment="1">
      <alignment horizontal="left" vertical="top"/>
    </xf>
    <xf numFmtId="0" fontId="3" fillId="2" borderId="0" xfId="9" applyFont="1" applyFill="1" applyBorder="1" applyAlignment="1">
      <alignment horizontal="center" vertical="top"/>
    </xf>
    <xf numFmtId="0" fontId="0" fillId="0" borderId="1" xfId="0" applyBorder="1"/>
    <xf numFmtId="0" fontId="7" fillId="4" borderId="12" xfId="0" applyFont="1" applyFill="1" applyBorder="1" applyAlignment="1" applyProtection="1">
      <alignment horizontal="left" vertical="top"/>
      <protection locked="0"/>
    </xf>
    <xf numFmtId="0" fontId="9" fillId="5" borderId="14"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top" wrapText="1"/>
      <protection locked="0"/>
    </xf>
    <xf numFmtId="0" fontId="9" fillId="5" borderId="14" xfId="0" applyFont="1" applyFill="1" applyBorder="1" applyAlignment="1">
      <alignment horizontal="left" vertical="top"/>
    </xf>
    <xf numFmtId="0" fontId="9" fillId="6" borderId="14" xfId="0" applyFont="1" applyFill="1" applyBorder="1" applyAlignment="1">
      <alignment horizontal="left" vertical="top"/>
    </xf>
    <xf numFmtId="0" fontId="14" fillId="2" borderId="13" xfId="0" applyFont="1" applyFill="1" applyBorder="1" applyAlignment="1">
      <alignment horizontal="left" vertical="top"/>
    </xf>
    <xf numFmtId="0" fontId="0" fillId="2" borderId="13" xfId="0" applyFill="1" applyBorder="1" applyAlignment="1">
      <alignment horizontal="left" vertical="top"/>
    </xf>
    <xf numFmtId="0" fontId="7" fillId="4" borderId="13" xfId="0" applyFont="1" applyFill="1" applyBorder="1" applyAlignment="1">
      <alignment horizontal="left" vertical="top"/>
    </xf>
    <xf numFmtId="0" fontId="9" fillId="5" borderId="13" xfId="0" applyFont="1" applyFill="1" applyBorder="1" applyAlignment="1">
      <alignment horizontal="left" vertical="top"/>
    </xf>
    <xf numFmtId="0" fontId="9" fillId="6" borderId="14" xfId="0" applyFont="1" applyFill="1" applyBorder="1" applyAlignment="1" applyProtection="1">
      <alignment horizontal="left" vertical="top"/>
      <protection locked="0"/>
    </xf>
    <xf numFmtId="0" fontId="0" fillId="2" borderId="14"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xf>
    <xf numFmtId="0" fontId="25"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9" fillId="2" borderId="1" xfId="9" applyFont="1" applyFill="1" applyBorder="1" applyAlignment="1">
      <alignment horizontal="left" vertical="top" wrapText="1"/>
    </xf>
    <xf numFmtId="0" fontId="29" fillId="7" borderId="1" xfId="9" applyFont="1" applyFill="1" applyBorder="1" applyAlignment="1">
      <alignment horizontal="left" vertical="top" wrapText="1"/>
    </xf>
    <xf numFmtId="0" fontId="29" fillId="7" borderId="1" xfId="0" applyFont="1" applyFill="1" applyBorder="1" applyAlignment="1">
      <alignment horizontal="left" vertical="center" wrapText="1"/>
    </xf>
    <xf numFmtId="0" fontId="28" fillId="0" borderId="0" xfId="10" applyFont="1"/>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 name="Normal 2 2" xfId="10"/>
  </cellStyles>
  <dxfs count="13">
    <dxf>
      <fill>
        <patternFill>
          <bgColor rgb="FFD2310B"/>
        </patternFill>
      </fill>
    </dxf>
    <dxf>
      <fill>
        <patternFill>
          <bgColor theme="0" tint="-0.24994659260841701"/>
        </patternFill>
      </fill>
    </dxf>
    <dxf>
      <font>
        <b/>
        <i val="0"/>
        <color theme="1" tint="0.499984740745262"/>
      </font>
      <fill>
        <patternFill patternType="none">
          <bgColor auto="1"/>
        </patternFill>
      </fill>
    </dxf>
    <dxf>
      <font>
        <b/>
        <i val="0"/>
        <color rgb="FF84B154"/>
      </font>
    </dxf>
    <dxf>
      <font>
        <b/>
        <i val="0"/>
        <color rgb="FFD2310B"/>
      </font>
    </dxf>
    <dxf>
      <fill>
        <patternFill>
          <bgColor rgb="FF84B154"/>
        </patternFill>
      </fill>
    </dxf>
    <dxf>
      <font>
        <b/>
        <i val="0"/>
        <strike val="0"/>
        <color auto="1"/>
      </font>
    </dxf>
    <dxf>
      <font>
        <color theme="0"/>
      </font>
      <fill>
        <patternFill>
          <bgColor rgb="FF8E002B"/>
        </patternFill>
      </fill>
      <border>
        <left/>
        <right/>
        <top/>
        <bottom/>
      </border>
    </dxf>
    <dxf>
      <font>
        <color auto="1"/>
      </font>
      <fill>
        <patternFill>
          <bgColor theme="0" tint="-0.14996795556505021"/>
        </patternFill>
      </fill>
      <border>
        <left/>
        <right/>
        <top/>
        <bottom/>
      </border>
    </dxf>
    <dxf>
      <font>
        <color auto="1"/>
      </font>
      <fill>
        <patternFill>
          <bgColor rgb="FF84B154"/>
        </patternFill>
      </fill>
      <border>
        <left/>
        <right/>
        <top/>
        <bottom/>
      </border>
    </dxf>
    <dxf>
      <font>
        <color auto="1"/>
      </font>
      <fill>
        <patternFill>
          <bgColor rgb="FF84B154"/>
        </patternFill>
      </fill>
      <border>
        <left/>
        <right/>
        <top/>
        <bottom/>
      </border>
    </dxf>
    <dxf>
      <font>
        <color auto="1"/>
      </font>
      <fill>
        <patternFill>
          <bgColor rgb="FF84B154"/>
        </patternFill>
      </fill>
      <border>
        <left/>
        <right/>
        <top/>
        <bottom/>
      </border>
    </dxf>
    <dxf>
      <font>
        <color auto="1"/>
      </font>
      <fill>
        <patternFill>
          <bgColor rgb="FF84B154"/>
        </patternFill>
      </fill>
      <border>
        <left/>
        <right/>
        <top/>
        <bottom/>
      </border>
    </dxf>
  </dxfs>
  <tableStyles count="0" defaultTableStyle="TableStyleMedium9" defaultPivotStyle="PivotStyleMedium4"/>
  <colors>
    <mruColors>
      <color rgb="FF8E002B"/>
      <color rgb="FFCBE8E5"/>
      <color rgb="FF84B154"/>
      <color rgb="FFD231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0</xdr:colOff>
      <xdr:row>156</xdr:row>
      <xdr:rowOff>133350</xdr:rowOff>
    </xdr:from>
    <xdr:to>
      <xdr:col>14</xdr:col>
      <xdr:colOff>1752600</xdr:colOff>
      <xdr:row>157</xdr:row>
      <xdr:rowOff>9525</xdr:rowOff>
    </xdr:to>
    <xdr:sp macro="" textlink="">
      <xdr:nvSpPr>
        <xdr:cNvPr id="4" name="TextBox 3"/>
        <xdr:cNvSpPr txBox="1"/>
      </xdr:nvSpPr>
      <xdr:spPr>
        <a:xfrm>
          <a:off x="10982325" y="1493710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15</xdr:col>
      <xdr:colOff>0</xdr:colOff>
      <xdr:row>156</xdr:row>
      <xdr:rowOff>133350</xdr:rowOff>
    </xdr:from>
    <xdr:to>
      <xdr:col>15</xdr:col>
      <xdr:colOff>1752600</xdr:colOff>
      <xdr:row>157</xdr:row>
      <xdr:rowOff>9525</xdr:rowOff>
    </xdr:to>
    <xdr:sp macro="" textlink="">
      <xdr:nvSpPr>
        <xdr:cNvPr id="5" name="TextBox 4"/>
        <xdr:cNvSpPr txBox="1"/>
      </xdr:nvSpPr>
      <xdr:spPr>
        <a:xfrm>
          <a:off x="10982325" y="1493710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247650</xdr:colOff>
      <xdr:row>15</xdr:row>
      <xdr:rowOff>342900</xdr:rowOff>
    </xdr:from>
    <xdr:to>
      <xdr:col>14</xdr:col>
      <xdr:colOff>0</xdr:colOff>
      <xdr:row>15</xdr:row>
      <xdr:rowOff>581025</xdr:rowOff>
    </xdr:to>
    <xdr:sp macro="" textlink="">
      <xdr:nvSpPr>
        <xdr:cNvPr id="20" name="TextBox 19"/>
        <xdr:cNvSpPr txBox="1"/>
      </xdr:nvSpPr>
      <xdr:spPr>
        <a:xfrm>
          <a:off x="13011150" y="171259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257175</xdr:colOff>
      <xdr:row>15</xdr:row>
      <xdr:rowOff>1295400</xdr:rowOff>
    </xdr:from>
    <xdr:to>
      <xdr:col>14</xdr:col>
      <xdr:colOff>0</xdr:colOff>
      <xdr:row>15</xdr:row>
      <xdr:rowOff>1533525</xdr:rowOff>
    </xdr:to>
    <xdr:sp macro="" textlink="">
      <xdr:nvSpPr>
        <xdr:cNvPr id="22" name="TextBox 21"/>
        <xdr:cNvSpPr txBox="1"/>
      </xdr:nvSpPr>
      <xdr:spPr>
        <a:xfrm>
          <a:off x="13020675" y="180784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12</xdr:col>
      <xdr:colOff>1762125</xdr:colOff>
      <xdr:row>29</xdr:row>
      <xdr:rowOff>4924425</xdr:rowOff>
    </xdr:from>
    <xdr:to>
      <xdr:col>14</xdr:col>
      <xdr:colOff>0</xdr:colOff>
      <xdr:row>29</xdr:row>
      <xdr:rowOff>5162550</xdr:rowOff>
    </xdr:to>
    <xdr:sp macro="" textlink="">
      <xdr:nvSpPr>
        <xdr:cNvPr id="64" name="TextBox 63"/>
        <xdr:cNvSpPr txBox="1"/>
      </xdr:nvSpPr>
      <xdr:spPr>
        <a:xfrm>
          <a:off x="12744450" y="43443525"/>
          <a:ext cx="2152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mc:AlternateContent xmlns:mc="http://schemas.openxmlformats.org/markup-compatibility/2006">
    <mc:Choice xmlns:a14="http://schemas.microsoft.com/office/drawing/2010/main" Requires="a14">
      <xdr:twoCellAnchor>
        <xdr:from>
          <xdr:col>13</xdr:col>
          <xdr:colOff>285750</xdr:colOff>
          <xdr:row>38</xdr:row>
          <xdr:rowOff>4572000</xdr:rowOff>
        </xdr:from>
        <xdr:to>
          <xdr:col>14</xdr:col>
          <xdr:colOff>0</xdr:colOff>
          <xdr:row>38</xdr:row>
          <xdr:rowOff>4791075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285750</xdr:colOff>
          <xdr:row>38</xdr:row>
          <xdr:rowOff>4762500</xdr:rowOff>
        </xdr:from>
        <xdr:to>
          <xdr:col>14</xdr:col>
          <xdr:colOff>0</xdr:colOff>
          <xdr:row>38</xdr:row>
          <xdr:rowOff>4981575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285750</xdr:colOff>
          <xdr:row>38</xdr:row>
          <xdr:rowOff>4962525</xdr:rowOff>
        </xdr:from>
        <xdr:to>
          <xdr:col>14</xdr:col>
          <xdr:colOff>0</xdr:colOff>
          <xdr:row>38</xdr:row>
          <xdr:rowOff>5153025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xdr:twoCellAnchor>
    <xdr:from>
      <xdr:col>12</xdr:col>
      <xdr:colOff>1762125</xdr:colOff>
      <xdr:row>39</xdr:row>
      <xdr:rowOff>714375</xdr:rowOff>
    </xdr:from>
    <xdr:to>
      <xdr:col>14</xdr:col>
      <xdr:colOff>0</xdr:colOff>
      <xdr:row>39</xdr:row>
      <xdr:rowOff>952500</xdr:rowOff>
    </xdr:to>
    <xdr:sp macro="" textlink="">
      <xdr:nvSpPr>
        <xdr:cNvPr id="90" name="TextBox 89"/>
        <xdr:cNvSpPr txBox="1"/>
      </xdr:nvSpPr>
      <xdr:spPr>
        <a:xfrm>
          <a:off x="12744450" y="58854975"/>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228600</xdr:colOff>
      <xdr:row>67</xdr:row>
      <xdr:rowOff>914400</xdr:rowOff>
    </xdr:from>
    <xdr:to>
      <xdr:col>14</xdr:col>
      <xdr:colOff>266700</xdr:colOff>
      <xdr:row>67</xdr:row>
      <xdr:rowOff>1371600</xdr:rowOff>
    </xdr:to>
    <xdr:sp macro="" textlink="">
      <xdr:nvSpPr>
        <xdr:cNvPr id="108" name="TextBox 107"/>
        <xdr:cNvSpPr txBox="1"/>
      </xdr:nvSpPr>
      <xdr:spPr>
        <a:xfrm>
          <a:off x="12992100" y="82953225"/>
          <a:ext cx="26574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238125</xdr:colOff>
      <xdr:row>77</xdr:row>
      <xdr:rowOff>2238375</xdr:rowOff>
    </xdr:from>
    <xdr:to>
      <xdr:col>14</xdr:col>
      <xdr:colOff>276225</xdr:colOff>
      <xdr:row>78</xdr:row>
      <xdr:rowOff>0</xdr:rowOff>
    </xdr:to>
    <xdr:sp macro="" textlink="">
      <xdr:nvSpPr>
        <xdr:cNvPr id="123" name="TextBox 122"/>
        <xdr:cNvSpPr txBox="1"/>
      </xdr:nvSpPr>
      <xdr:spPr>
        <a:xfrm>
          <a:off x="13001625" y="95021400"/>
          <a:ext cx="26574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13</xdr:col>
      <xdr:colOff>228599</xdr:colOff>
      <xdr:row>120</xdr:row>
      <xdr:rowOff>514351</xdr:rowOff>
    </xdr:from>
    <xdr:to>
      <xdr:col>14</xdr:col>
      <xdr:colOff>142874</xdr:colOff>
      <xdr:row>120</xdr:row>
      <xdr:rowOff>971551</xdr:rowOff>
    </xdr:to>
    <xdr:sp macro="" textlink="">
      <xdr:nvSpPr>
        <xdr:cNvPr id="130" name="TextBox 129"/>
        <xdr:cNvSpPr txBox="1"/>
      </xdr:nvSpPr>
      <xdr:spPr>
        <a:xfrm>
          <a:off x="12992099" y="127549276"/>
          <a:ext cx="25336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156</xdr:row>
      <xdr:rowOff>133350</xdr:rowOff>
    </xdr:from>
    <xdr:to>
      <xdr:col>14</xdr:col>
      <xdr:colOff>1752600</xdr:colOff>
      <xdr:row>157</xdr:row>
      <xdr:rowOff>9525</xdr:rowOff>
    </xdr:to>
    <xdr:sp macro="" textlink="">
      <xdr:nvSpPr>
        <xdr:cNvPr id="125" name="TextBox 124"/>
        <xdr:cNvSpPr txBox="1"/>
      </xdr:nvSpPr>
      <xdr:spPr>
        <a:xfrm>
          <a:off x="10982325" y="1495615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15</xdr:col>
      <xdr:colOff>0</xdr:colOff>
      <xdr:row>156</xdr:row>
      <xdr:rowOff>133350</xdr:rowOff>
    </xdr:from>
    <xdr:to>
      <xdr:col>15</xdr:col>
      <xdr:colOff>1752600</xdr:colOff>
      <xdr:row>157</xdr:row>
      <xdr:rowOff>9525</xdr:rowOff>
    </xdr:to>
    <xdr:sp macro="" textlink="">
      <xdr:nvSpPr>
        <xdr:cNvPr id="126" name="TextBox 125"/>
        <xdr:cNvSpPr txBox="1"/>
      </xdr:nvSpPr>
      <xdr:spPr>
        <a:xfrm>
          <a:off x="10982325" y="1495615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Q259"/>
  <sheetViews>
    <sheetView showGridLines="0" tabSelected="1" zoomScaleNormal="100" zoomScaleSheetLayoutView="70" workbookViewId="0">
      <pane ySplit="2" topLeftCell="A39" activePane="bottomLeft" state="frozen"/>
      <selection pane="bottomLeft" activeCell="B34" sqref="B34"/>
    </sheetView>
  </sheetViews>
  <sheetFormatPr defaultColWidth="8.875" defaultRowHeight="15.75"/>
  <cols>
    <col min="1" max="1" width="8.125" style="15" customWidth="1"/>
    <col min="2" max="2" width="57.375" style="16" customWidth="1"/>
    <col min="3" max="3" width="4.5" style="17" customWidth="1"/>
    <col min="4" max="7" width="7.375" style="17" hidden="1" customWidth="1"/>
    <col min="8" max="11" width="3.875" style="44" customWidth="1"/>
    <col min="12" max="12" width="58.5" style="16" customWidth="1"/>
    <col min="13" max="13" width="35.625" style="13" customWidth="1"/>
    <col min="14" max="14" width="4.125" style="91" customWidth="1"/>
    <col min="15" max="15" width="36.25" customWidth="1"/>
    <col min="148" max="16384" width="8.875" style="2"/>
  </cols>
  <sheetData>
    <row r="1" spans="1:15">
      <c r="A1" s="104" t="s">
        <v>387</v>
      </c>
      <c r="B1" s="105"/>
      <c r="C1" s="105"/>
      <c r="D1" s="105"/>
      <c r="E1" s="105"/>
      <c r="F1" s="105"/>
      <c r="G1" s="105"/>
      <c r="H1" s="105"/>
      <c r="I1" s="105"/>
      <c r="J1" s="105"/>
      <c r="K1" s="105"/>
      <c r="L1" s="106"/>
      <c r="M1" s="107"/>
      <c r="N1" s="115"/>
      <c r="O1" s="159"/>
    </row>
    <row r="2" spans="1:15" ht="52.5" customHeight="1">
      <c r="A2" s="3" t="s">
        <v>1</v>
      </c>
      <c r="B2" s="4" t="s">
        <v>2</v>
      </c>
      <c r="C2" s="25" t="s">
        <v>177</v>
      </c>
      <c r="D2" s="4" t="s">
        <v>154</v>
      </c>
      <c r="E2" s="4" t="s">
        <v>155</v>
      </c>
      <c r="F2" s="4" t="s">
        <v>156</v>
      </c>
      <c r="G2" s="4" t="s">
        <v>157</v>
      </c>
      <c r="H2" s="5" t="s">
        <v>4</v>
      </c>
      <c r="I2" s="5" t="s">
        <v>5</v>
      </c>
      <c r="J2" s="5" t="s">
        <v>6</v>
      </c>
      <c r="K2" s="6" t="s">
        <v>7</v>
      </c>
      <c r="L2" s="4" t="s">
        <v>3</v>
      </c>
      <c r="M2" s="49" t="s">
        <v>153</v>
      </c>
      <c r="N2" s="116"/>
      <c r="O2" s="4" t="s">
        <v>411</v>
      </c>
    </row>
    <row r="3" spans="1:15">
      <c r="A3" s="7" t="s">
        <v>8</v>
      </c>
      <c r="B3" s="8"/>
      <c r="C3" s="8"/>
      <c r="D3" s="8"/>
      <c r="E3" s="8"/>
      <c r="F3" s="8"/>
      <c r="G3" s="8"/>
      <c r="H3" s="37"/>
      <c r="I3" s="37"/>
      <c r="J3" s="37"/>
      <c r="K3" s="37"/>
      <c r="L3" s="8"/>
      <c r="M3" s="9"/>
      <c r="N3" s="117"/>
      <c r="O3" s="160"/>
    </row>
    <row r="4" spans="1:15">
      <c r="A4" s="99"/>
      <c r="B4" s="108" t="s">
        <v>9</v>
      </c>
      <c r="C4" s="10"/>
      <c r="D4" s="10"/>
      <c r="E4" s="10"/>
      <c r="F4" s="10"/>
      <c r="G4" s="10"/>
      <c r="H4" s="38"/>
      <c r="I4" s="38"/>
      <c r="J4" s="38"/>
      <c r="K4" s="38"/>
      <c r="L4" s="125"/>
      <c r="M4" s="11"/>
      <c r="N4" s="118"/>
      <c r="O4" s="161"/>
    </row>
    <row r="5" spans="1:15" ht="195">
      <c r="A5" s="18" t="s">
        <v>179</v>
      </c>
      <c r="B5" s="19" t="s">
        <v>10</v>
      </c>
      <c r="C5" s="20" t="s">
        <v>11</v>
      </c>
      <c r="D5" s="20" t="s">
        <v>158</v>
      </c>
      <c r="E5" s="20" t="s">
        <v>0</v>
      </c>
      <c r="F5" s="20" t="s">
        <v>0</v>
      </c>
      <c r="G5" s="20" t="s">
        <v>0</v>
      </c>
      <c r="H5" s="39"/>
      <c r="I5" s="40"/>
      <c r="J5" s="40"/>
      <c r="K5" s="40"/>
      <c r="L5" s="19" t="s">
        <v>180</v>
      </c>
      <c r="M5" s="92" t="s">
        <v>445</v>
      </c>
      <c r="N5" s="51" t="str">
        <f>IF(OR((H5="N/A")*AND(D5="M"),(I5="N/A")*AND(E5="M"),(J5="N/A")*AND(F5="M"),(K5="N/A")*AND(G5="M"),H5="N/C",I5="N/C",J5="N/C",K5="N/C"),IF(M5="","Please comment!",""),"")</f>
        <v/>
      </c>
      <c r="O5" s="162" t="s">
        <v>412</v>
      </c>
    </row>
    <row r="6" spans="1:15" ht="90">
      <c r="A6" s="18" t="s">
        <v>181</v>
      </c>
      <c r="B6" s="19" t="s">
        <v>13</v>
      </c>
      <c r="C6" s="20" t="s">
        <v>11</v>
      </c>
      <c r="D6" s="20" t="s">
        <v>158</v>
      </c>
      <c r="E6" s="20" t="s">
        <v>158</v>
      </c>
      <c r="F6" s="20" t="s">
        <v>0</v>
      </c>
      <c r="G6" s="20" t="s">
        <v>0</v>
      </c>
      <c r="H6" s="39"/>
      <c r="I6" s="39"/>
      <c r="J6" s="40"/>
      <c r="K6" s="40"/>
      <c r="L6" s="19" t="s">
        <v>182</v>
      </c>
      <c r="M6" s="93"/>
      <c r="N6" s="51" t="str">
        <f>IF(OR((H6="N/A")*AND(D6="M"),(I6="N/A")*AND(E6="M"),(J6="N/A")*AND(F6="M"),(K6="N/A")*AND(G6="M"),H6="N/C",I6="N/C",J6="N/C",K6="N/C"),IF(M6="","Please comment!",""),"")</f>
        <v/>
      </c>
      <c r="O6" s="127" t="s">
        <v>413</v>
      </c>
    </row>
    <row r="7" spans="1:15" ht="45" customHeight="1">
      <c r="A7" s="18" t="s">
        <v>183</v>
      </c>
      <c r="B7" s="19" t="s">
        <v>14</v>
      </c>
      <c r="C7" s="20" t="s">
        <v>16</v>
      </c>
      <c r="D7" s="20" t="s">
        <v>0</v>
      </c>
      <c r="E7" s="20" t="s">
        <v>0</v>
      </c>
      <c r="F7" s="20" t="s">
        <v>0</v>
      </c>
      <c r="G7" s="20" t="s">
        <v>0</v>
      </c>
      <c r="H7" s="40"/>
      <c r="I7" s="40"/>
      <c r="J7" s="40"/>
      <c r="K7" s="40"/>
      <c r="L7" s="19" t="s">
        <v>15</v>
      </c>
      <c r="M7" s="93"/>
      <c r="N7" s="51" t="str">
        <f t="shared" ref="N7:N66" si="0">IF(OR((H7="N/A")*AND(D7="M"),(I7="N/A")*AND(E7="M"),(J7="N/A")*AND(F7="M"),(K7="N/A")*AND(G7="M"),H7="N/C",I7="N/C",J7="N/C",K7="N/C"),IF(M7="","Please comment!",""),"")</f>
        <v/>
      </c>
      <c r="O7" s="127"/>
    </row>
    <row r="8" spans="1:15">
      <c r="A8" s="100"/>
      <c r="B8" s="109" t="s">
        <v>18</v>
      </c>
      <c r="C8" s="45"/>
      <c r="D8" s="45"/>
      <c r="E8" s="45"/>
      <c r="F8" s="45"/>
      <c r="G8" s="46"/>
      <c r="H8" s="47"/>
      <c r="I8" s="47"/>
      <c r="J8" s="47"/>
      <c r="K8" s="86"/>
      <c r="L8" s="126"/>
      <c r="M8" s="48"/>
      <c r="N8" s="119"/>
      <c r="O8" s="163"/>
    </row>
    <row r="9" spans="1:15" ht="72.75" customHeight="1">
      <c r="A9" s="18" t="s">
        <v>184</v>
      </c>
      <c r="B9" s="19" t="s">
        <v>19</v>
      </c>
      <c r="C9" s="20" t="s">
        <v>11</v>
      </c>
      <c r="D9" s="20" t="s">
        <v>0</v>
      </c>
      <c r="E9" s="20" t="s">
        <v>0</v>
      </c>
      <c r="F9" s="20" t="s">
        <v>0</v>
      </c>
      <c r="G9" s="20" t="s">
        <v>0</v>
      </c>
      <c r="H9" s="40"/>
      <c r="I9" s="40"/>
      <c r="J9" s="40"/>
      <c r="K9" s="40"/>
      <c r="L9" s="127" t="s">
        <v>12</v>
      </c>
      <c r="M9" s="94" t="s">
        <v>446</v>
      </c>
      <c r="N9" s="51" t="str">
        <f t="shared" si="0"/>
        <v/>
      </c>
      <c r="O9" s="136"/>
    </row>
    <row r="10" spans="1:15">
      <c r="A10" s="100" t="s">
        <v>12</v>
      </c>
      <c r="B10" s="109" t="s">
        <v>185</v>
      </c>
      <c r="C10" s="45" t="s">
        <v>17</v>
      </c>
      <c r="D10" s="45"/>
      <c r="E10" s="45"/>
      <c r="F10" s="45"/>
      <c r="G10" s="46"/>
      <c r="H10" s="47"/>
      <c r="I10" s="47"/>
      <c r="J10" s="47"/>
      <c r="K10" s="86"/>
      <c r="L10" s="126" t="s">
        <v>12</v>
      </c>
      <c r="M10" s="48"/>
      <c r="N10" s="119"/>
      <c r="O10" s="163"/>
    </row>
    <row r="11" spans="1:15">
      <c r="A11" s="101" t="s">
        <v>17</v>
      </c>
      <c r="B11" s="110" t="s">
        <v>186</v>
      </c>
      <c r="C11" s="87"/>
      <c r="D11" s="87"/>
      <c r="E11" s="87"/>
      <c r="F11" s="87"/>
      <c r="G11" s="87"/>
      <c r="H11" s="88"/>
      <c r="I11" s="88"/>
      <c r="J11" s="88"/>
      <c r="K11" s="89"/>
      <c r="L11" s="128" t="s">
        <v>17</v>
      </c>
      <c r="M11" s="90"/>
      <c r="N11" s="120"/>
      <c r="O11" s="164"/>
    </row>
    <row r="12" spans="1:15" ht="195">
      <c r="A12" s="18" t="s">
        <v>187</v>
      </c>
      <c r="B12" s="19" t="s">
        <v>20</v>
      </c>
      <c r="C12" s="20" t="s">
        <v>11</v>
      </c>
      <c r="D12" s="20" t="s">
        <v>0</v>
      </c>
      <c r="E12" s="20" t="s">
        <v>0</v>
      </c>
      <c r="F12" s="20" t="s">
        <v>0</v>
      </c>
      <c r="G12" s="20" t="s">
        <v>0</v>
      </c>
      <c r="H12" s="40"/>
      <c r="I12" s="40"/>
      <c r="J12" s="40"/>
      <c r="K12" s="40"/>
      <c r="L12" s="19" t="s">
        <v>188</v>
      </c>
      <c r="M12" s="94" t="s">
        <v>470</v>
      </c>
      <c r="N12" s="51" t="str">
        <f t="shared" si="0"/>
        <v/>
      </c>
      <c r="O12" s="136" t="s">
        <v>414</v>
      </c>
    </row>
    <row r="13" spans="1:15" ht="131.25" customHeight="1">
      <c r="A13" s="18" t="s">
        <v>189</v>
      </c>
      <c r="B13" s="19" t="s">
        <v>190</v>
      </c>
      <c r="C13" s="20" t="s">
        <v>11</v>
      </c>
      <c r="D13" s="20" t="s">
        <v>0</v>
      </c>
      <c r="E13" s="20" t="s">
        <v>0</v>
      </c>
      <c r="F13" s="20" t="s">
        <v>0</v>
      </c>
      <c r="G13" s="20" t="s">
        <v>0</v>
      </c>
      <c r="H13" s="40"/>
      <c r="I13" s="40"/>
      <c r="J13" s="40"/>
      <c r="K13" s="40"/>
      <c r="L13" s="19"/>
      <c r="M13" s="94" t="s">
        <v>447</v>
      </c>
      <c r="N13" s="51" t="str">
        <f t="shared" si="0"/>
        <v/>
      </c>
      <c r="O13" s="136" t="s">
        <v>415</v>
      </c>
    </row>
    <row r="14" spans="1:15" ht="368.25" customHeight="1">
      <c r="A14" s="18" t="s">
        <v>191</v>
      </c>
      <c r="B14" s="19" t="s">
        <v>192</v>
      </c>
      <c r="C14" s="20" t="s">
        <v>11</v>
      </c>
      <c r="D14" s="20" t="s">
        <v>0</v>
      </c>
      <c r="E14" s="20" t="s">
        <v>0</v>
      </c>
      <c r="F14" s="20" t="s">
        <v>0</v>
      </c>
      <c r="G14" s="20" t="s">
        <v>0</v>
      </c>
      <c r="H14" s="40"/>
      <c r="I14" s="40"/>
      <c r="J14" s="40"/>
      <c r="K14" s="40"/>
      <c r="L14" s="129" t="s">
        <v>193</v>
      </c>
      <c r="M14" s="94" t="s">
        <v>448</v>
      </c>
      <c r="N14" s="51" t="str">
        <f t="shared" si="0"/>
        <v/>
      </c>
      <c r="O14" s="136"/>
    </row>
    <row r="15" spans="1:15">
      <c r="A15" s="101" t="s">
        <v>12</v>
      </c>
      <c r="B15" s="110" t="s">
        <v>194</v>
      </c>
      <c r="C15" s="87" t="s">
        <v>17</v>
      </c>
      <c r="D15" s="87"/>
      <c r="E15" s="87"/>
      <c r="F15" s="87"/>
      <c r="G15" s="87"/>
      <c r="H15" s="88"/>
      <c r="I15" s="88"/>
      <c r="J15" s="88"/>
      <c r="K15" s="89"/>
      <c r="L15" s="128" t="s">
        <v>12</v>
      </c>
      <c r="M15" s="90"/>
      <c r="N15" s="120"/>
      <c r="O15" s="164"/>
    </row>
    <row r="16" spans="1:15" ht="390">
      <c r="A16" s="18" t="s">
        <v>195</v>
      </c>
      <c r="B16" s="19" t="s">
        <v>21</v>
      </c>
      <c r="C16" s="20" t="s">
        <v>22</v>
      </c>
      <c r="D16" s="20" t="s">
        <v>0</v>
      </c>
      <c r="E16" s="20" t="s">
        <v>0</v>
      </c>
      <c r="F16" s="20" t="s">
        <v>0</v>
      </c>
      <c r="G16" s="20" t="s">
        <v>0</v>
      </c>
      <c r="H16" s="40"/>
      <c r="I16" s="40"/>
      <c r="J16" s="40"/>
      <c r="K16" s="40"/>
      <c r="L16" s="127" t="s">
        <v>196</v>
      </c>
      <c r="M16" s="94" t="s">
        <v>471</v>
      </c>
      <c r="N16" s="51" t="str">
        <f t="shared" si="0"/>
        <v/>
      </c>
      <c r="O16" s="136" t="s">
        <v>439</v>
      </c>
    </row>
    <row r="17" spans="1:15" ht="210">
      <c r="A17" s="18" t="s">
        <v>197</v>
      </c>
      <c r="B17" s="19" t="s">
        <v>198</v>
      </c>
      <c r="C17" s="20" t="s">
        <v>11</v>
      </c>
      <c r="D17" s="20" t="s">
        <v>0</v>
      </c>
      <c r="E17" s="20" t="s">
        <v>0</v>
      </c>
      <c r="F17" s="20" t="s">
        <v>0</v>
      </c>
      <c r="G17" s="20" t="s">
        <v>0</v>
      </c>
      <c r="H17" s="40"/>
      <c r="I17" s="40"/>
      <c r="J17" s="40"/>
      <c r="K17" s="40"/>
      <c r="L17" s="19" t="s">
        <v>199</v>
      </c>
      <c r="M17" s="94" t="s">
        <v>449</v>
      </c>
      <c r="N17" s="51" t="str">
        <f t="shared" si="0"/>
        <v/>
      </c>
      <c r="O17" s="136"/>
    </row>
    <row r="18" spans="1:15" ht="150">
      <c r="A18" s="18" t="s">
        <v>200</v>
      </c>
      <c r="B18" s="19" t="s">
        <v>201</v>
      </c>
      <c r="C18" s="20" t="s">
        <v>11</v>
      </c>
      <c r="D18" s="20" t="s">
        <v>0</v>
      </c>
      <c r="E18" s="20" t="s">
        <v>0</v>
      </c>
      <c r="F18" s="20" t="s">
        <v>0</v>
      </c>
      <c r="G18" s="20" t="s">
        <v>0</v>
      </c>
      <c r="H18" s="40"/>
      <c r="I18" s="40"/>
      <c r="J18" s="40"/>
      <c r="K18" s="40"/>
      <c r="L18" s="19" t="s">
        <v>23</v>
      </c>
      <c r="M18" s="94" t="s">
        <v>472</v>
      </c>
      <c r="N18" s="51" t="str">
        <f t="shared" si="0"/>
        <v/>
      </c>
      <c r="O18" s="136"/>
    </row>
    <row r="19" spans="1:15">
      <c r="A19" s="101"/>
      <c r="B19" s="110" t="s">
        <v>24</v>
      </c>
      <c r="C19" s="87"/>
      <c r="D19" s="87"/>
      <c r="E19" s="87"/>
      <c r="F19" s="87"/>
      <c r="G19" s="87"/>
      <c r="H19" s="88"/>
      <c r="I19" s="88"/>
      <c r="J19" s="88"/>
      <c r="K19" s="89"/>
      <c r="L19" s="128"/>
      <c r="M19" s="90"/>
      <c r="N19" s="120"/>
      <c r="O19" s="164"/>
    </row>
    <row r="20" spans="1:15" ht="360">
      <c r="A20" s="18" t="s">
        <v>202</v>
      </c>
      <c r="B20" s="19" t="s">
        <v>25</v>
      </c>
      <c r="C20" s="20" t="s">
        <v>11</v>
      </c>
      <c r="D20" s="20" t="s">
        <v>0</v>
      </c>
      <c r="E20" s="20" t="s">
        <v>0</v>
      </c>
      <c r="F20" s="20" t="s">
        <v>0</v>
      </c>
      <c r="G20" s="20" t="s">
        <v>0</v>
      </c>
      <c r="H20" s="40"/>
      <c r="I20" s="40"/>
      <c r="J20" s="40"/>
      <c r="K20" s="40"/>
      <c r="L20" s="19" t="s">
        <v>203</v>
      </c>
      <c r="M20" s="94" t="s">
        <v>450</v>
      </c>
      <c r="N20" s="51" t="str">
        <f t="shared" si="0"/>
        <v/>
      </c>
      <c r="O20" s="136"/>
    </row>
    <row r="21" spans="1:15" ht="60">
      <c r="A21" s="18" t="s">
        <v>204</v>
      </c>
      <c r="B21" s="19" t="s">
        <v>26</v>
      </c>
      <c r="C21" s="20" t="s">
        <v>11</v>
      </c>
      <c r="D21" s="20" t="s">
        <v>0</v>
      </c>
      <c r="E21" s="20" t="s">
        <v>0</v>
      </c>
      <c r="F21" s="20" t="s">
        <v>0</v>
      </c>
      <c r="G21" s="20" t="s">
        <v>0</v>
      </c>
      <c r="H21" s="40"/>
      <c r="I21" s="40"/>
      <c r="J21" s="40"/>
      <c r="K21" s="40"/>
      <c r="L21" s="19" t="s">
        <v>205</v>
      </c>
      <c r="M21" s="94" t="s">
        <v>451</v>
      </c>
      <c r="N21" s="51" t="str">
        <f t="shared" si="0"/>
        <v/>
      </c>
      <c r="O21" s="136"/>
    </row>
    <row r="22" spans="1:15" ht="90">
      <c r="A22" s="18" t="s">
        <v>206</v>
      </c>
      <c r="B22" s="19" t="s">
        <v>27</v>
      </c>
      <c r="C22" s="20" t="s">
        <v>11</v>
      </c>
      <c r="D22" s="20" t="s">
        <v>0</v>
      </c>
      <c r="E22" s="20" t="s">
        <v>0</v>
      </c>
      <c r="F22" s="20" t="s">
        <v>0</v>
      </c>
      <c r="G22" s="20" t="s">
        <v>0</v>
      </c>
      <c r="H22" s="40"/>
      <c r="I22" s="40"/>
      <c r="J22" s="40"/>
      <c r="K22" s="40"/>
      <c r="L22" s="19" t="s">
        <v>207</v>
      </c>
      <c r="M22" s="94"/>
      <c r="N22" s="51" t="str">
        <f t="shared" si="0"/>
        <v/>
      </c>
      <c r="O22" s="136"/>
    </row>
    <row r="23" spans="1:15" ht="90">
      <c r="A23" s="18" t="s">
        <v>208</v>
      </c>
      <c r="B23" s="19" t="s">
        <v>28</v>
      </c>
      <c r="C23" s="20" t="s">
        <v>11</v>
      </c>
      <c r="D23" s="20" t="s">
        <v>0</v>
      </c>
      <c r="E23" s="20" t="s">
        <v>0</v>
      </c>
      <c r="F23" s="20" t="s">
        <v>0</v>
      </c>
      <c r="G23" s="20" t="s">
        <v>0</v>
      </c>
      <c r="H23" s="40"/>
      <c r="I23" s="40"/>
      <c r="J23" s="40"/>
      <c r="K23" s="40"/>
      <c r="L23" s="19" t="s">
        <v>209</v>
      </c>
      <c r="M23" s="94" t="s">
        <v>473</v>
      </c>
      <c r="N23" s="51" t="str">
        <f t="shared" si="0"/>
        <v/>
      </c>
      <c r="O23" s="136"/>
    </row>
    <row r="24" spans="1:15" ht="45" customHeight="1">
      <c r="A24" s="18" t="s">
        <v>210</v>
      </c>
      <c r="B24" s="19" t="s">
        <v>29</v>
      </c>
      <c r="C24" s="20" t="s">
        <v>16</v>
      </c>
      <c r="D24" s="20" t="s">
        <v>0</v>
      </c>
      <c r="E24" s="20" t="s">
        <v>0</v>
      </c>
      <c r="F24" s="20" t="s">
        <v>0</v>
      </c>
      <c r="G24" s="20" t="s">
        <v>0</v>
      </c>
      <c r="H24" s="40"/>
      <c r="I24" s="40"/>
      <c r="J24" s="40"/>
      <c r="K24" s="40"/>
      <c r="L24" s="127" t="s">
        <v>12</v>
      </c>
      <c r="M24" s="94" t="s">
        <v>473</v>
      </c>
      <c r="N24" s="51" t="str">
        <f t="shared" si="0"/>
        <v/>
      </c>
      <c r="O24" s="136"/>
    </row>
    <row r="25" spans="1:15">
      <c r="A25" s="101" t="s">
        <v>17</v>
      </c>
      <c r="B25" s="110" t="s">
        <v>211</v>
      </c>
      <c r="C25" s="87"/>
      <c r="D25" s="87"/>
      <c r="E25" s="87"/>
      <c r="F25" s="87"/>
      <c r="G25" s="87"/>
      <c r="H25" s="88"/>
      <c r="I25" s="88"/>
      <c r="J25" s="88"/>
      <c r="K25" s="89"/>
      <c r="L25" s="128" t="s">
        <v>17</v>
      </c>
      <c r="M25" s="90"/>
      <c r="N25" s="120"/>
      <c r="O25" s="164"/>
    </row>
    <row r="26" spans="1:15" ht="90">
      <c r="A26" s="18" t="s">
        <v>212</v>
      </c>
      <c r="B26" s="19" t="s">
        <v>213</v>
      </c>
      <c r="C26" s="20" t="s">
        <v>11</v>
      </c>
      <c r="D26" s="20" t="s">
        <v>158</v>
      </c>
      <c r="E26" s="20" t="s">
        <v>0</v>
      </c>
      <c r="F26" s="20" t="s">
        <v>0</v>
      </c>
      <c r="G26" s="20" t="s">
        <v>0</v>
      </c>
      <c r="H26" s="39"/>
      <c r="I26" s="40"/>
      <c r="J26" s="40"/>
      <c r="K26" s="40"/>
      <c r="L26" s="19" t="s">
        <v>214</v>
      </c>
      <c r="M26" s="94"/>
      <c r="N26" s="51" t="str">
        <f t="shared" si="0"/>
        <v/>
      </c>
      <c r="O26" s="136"/>
    </row>
    <row r="27" spans="1:15" ht="45">
      <c r="A27" s="18" t="s">
        <v>215</v>
      </c>
      <c r="B27" s="19" t="s">
        <v>30</v>
      </c>
      <c r="C27" s="20" t="s">
        <v>11</v>
      </c>
      <c r="D27" s="20" t="s">
        <v>158</v>
      </c>
      <c r="E27" s="20" t="s">
        <v>158</v>
      </c>
      <c r="F27" s="20" t="s">
        <v>0</v>
      </c>
      <c r="G27" s="20" t="s">
        <v>0</v>
      </c>
      <c r="H27" s="39"/>
      <c r="I27" s="39"/>
      <c r="J27" s="40"/>
      <c r="K27" s="40"/>
      <c r="L27" s="19" t="s">
        <v>31</v>
      </c>
      <c r="M27" s="94"/>
      <c r="N27" s="51" t="str">
        <f t="shared" si="0"/>
        <v/>
      </c>
      <c r="O27" s="136"/>
    </row>
    <row r="28" spans="1:15">
      <c r="A28" s="100" t="s">
        <v>17</v>
      </c>
      <c r="B28" s="109" t="s">
        <v>216</v>
      </c>
      <c r="C28" s="45"/>
      <c r="D28" s="45"/>
      <c r="E28" s="45"/>
      <c r="F28" s="45"/>
      <c r="G28" s="46"/>
      <c r="H28" s="47"/>
      <c r="I28" s="47"/>
      <c r="J28" s="47"/>
      <c r="K28" s="86"/>
      <c r="L28" s="126" t="s">
        <v>17</v>
      </c>
      <c r="M28" s="48"/>
      <c r="N28" s="119"/>
      <c r="O28" s="163"/>
    </row>
    <row r="29" spans="1:15" ht="189" customHeight="1">
      <c r="A29" s="18" t="s">
        <v>217</v>
      </c>
      <c r="B29" s="19" t="s">
        <v>394</v>
      </c>
      <c r="C29" s="20" t="s">
        <v>11</v>
      </c>
      <c r="D29" s="20" t="s">
        <v>0</v>
      </c>
      <c r="E29" s="20" t="s">
        <v>0</v>
      </c>
      <c r="F29" s="20" t="s">
        <v>0</v>
      </c>
      <c r="G29" s="20" t="s">
        <v>0</v>
      </c>
      <c r="H29" s="40"/>
      <c r="I29" s="40"/>
      <c r="J29" s="40"/>
      <c r="K29" s="40"/>
      <c r="L29" s="19" t="s">
        <v>218</v>
      </c>
      <c r="M29" s="94" t="s">
        <v>474</v>
      </c>
      <c r="N29" s="51" t="str">
        <f t="shared" si="0"/>
        <v/>
      </c>
      <c r="O29" s="136"/>
    </row>
    <row r="30" spans="1:15" ht="370.5" customHeight="1">
      <c r="A30" s="18" t="s">
        <v>219</v>
      </c>
      <c r="B30" s="19" t="s">
        <v>220</v>
      </c>
      <c r="C30" s="20" t="s">
        <v>11</v>
      </c>
      <c r="D30" s="20" t="s">
        <v>0</v>
      </c>
      <c r="E30" s="20" t="s">
        <v>0</v>
      </c>
      <c r="F30" s="20" t="s">
        <v>0</v>
      </c>
      <c r="G30" s="20" t="s">
        <v>0</v>
      </c>
      <c r="H30" s="40"/>
      <c r="I30" s="40"/>
      <c r="J30" s="40"/>
      <c r="K30" s="40"/>
      <c r="L30" s="129" t="s">
        <v>221</v>
      </c>
      <c r="M30" s="94" t="s">
        <v>475</v>
      </c>
      <c r="N30" s="51" t="str">
        <f t="shared" si="0"/>
        <v/>
      </c>
      <c r="O30" s="136" t="s">
        <v>416</v>
      </c>
    </row>
    <row r="31" spans="1:15" ht="225">
      <c r="A31" s="18" t="s">
        <v>222</v>
      </c>
      <c r="B31" s="19" t="s">
        <v>223</v>
      </c>
      <c r="C31" s="20" t="s">
        <v>11</v>
      </c>
      <c r="D31" s="20" t="s">
        <v>0</v>
      </c>
      <c r="E31" s="20" t="s">
        <v>0</v>
      </c>
      <c r="F31" s="20" t="s">
        <v>0</v>
      </c>
      <c r="G31" s="20" t="s">
        <v>0</v>
      </c>
      <c r="H31" s="40"/>
      <c r="I31" s="40"/>
      <c r="J31" s="40"/>
      <c r="K31" s="40"/>
      <c r="L31" s="19" t="s">
        <v>224</v>
      </c>
      <c r="M31" s="94" t="s">
        <v>476</v>
      </c>
      <c r="N31" s="51" t="str">
        <f t="shared" si="0"/>
        <v/>
      </c>
      <c r="O31" s="136" t="s">
        <v>417</v>
      </c>
    </row>
    <row r="32" spans="1:15" ht="75">
      <c r="A32" s="18" t="s">
        <v>225</v>
      </c>
      <c r="B32" s="19" t="s">
        <v>226</v>
      </c>
      <c r="C32" s="20" t="s">
        <v>11</v>
      </c>
      <c r="D32" s="20" t="s">
        <v>158</v>
      </c>
      <c r="E32" s="20" t="s">
        <v>0</v>
      </c>
      <c r="F32" s="20" t="s">
        <v>0</v>
      </c>
      <c r="G32" s="20" t="s">
        <v>0</v>
      </c>
      <c r="H32" s="39"/>
      <c r="I32" s="40"/>
      <c r="J32" s="40"/>
      <c r="K32" s="40"/>
      <c r="L32" s="19" t="s">
        <v>227</v>
      </c>
      <c r="M32" s="94"/>
      <c r="N32" s="51" t="str">
        <f t="shared" si="0"/>
        <v/>
      </c>
      <c r="O32" s="136" t="s">
        <v>418</v>
      </c>
    </row>
    <row r="33" spans="1:15">
      <c r="A33" s="100" t="s">
        <v>17</v>
      </c>
      <c r="B33" s="109" t="s">
        <v>228</v>
      </c>
      <c r="C33" s="45"/>
      <c r="D33" s="45"/>
      <c r="E33" s="45"/>
      <c r="F33" s="45"/>
      <c r="G33" s="46"/>
      <c r="H33" s="47"/>
      <c r="I33" s="47"/>
      <c r="J33" s="47"/>
      <c r="K33" s="86"/>
      <c r="L33" s="126" t="s">
        <v>17</v>
      </c>
      <c r="M33" s="48"/>
      <c r="N33" s="119"/>
      <c r="O33" s="163"/>
    </row>
    <row r="34" spans="1:15" ht="64.5" customHeight="1">
      <c r="A34" s="18" t="s">
        <v>229</v>
      </c>
      <c r="B34" s="19" t="s">
        <v>395</v>
      </c>
      <c r="C34" s="20" t="s">
        <v>16</v>
      </c>
      <c r="D34" s="20" t="s">
        <v>0</v>
      </c>
      <c r="E34" s="20" t="s">
        <v>0</v>
      </c>
      <c r="F34" s="20" t="s">
        <v>0</v>
      </c>
      <c r="G34" s="20" t="s">
        <v>0</v>
      </c>
      <c r="H34" s="40"/>
      <c r="I34" s="40"/>
      <c r="J34" s="40"/>
      <c r="K34" s="40"/>
      <c r="L34" s="127" t="s">
        <v>12</v>
      </c>
      <c r="M34" s="94" t="s">
        <v>452</v>
      </c>
      <c r="N34" s="51" t="str">
        <f t="shared" si="0"/>
        <v/>
      </c>
      <c r="O34" s="136"/>
    </row>
    <row r="35" spans="1:15" ht="45">
      <c r="A35" s="18" t="s">
        <v>230</v>
      </c>
      <c r="B35" s="19" t="s">
        <v>396</v>
      </c>
      <c r="C35" s="20" t="s">
        <v>16</v>
      </c>
      <c r="D35" s="20" t="s">
        <v>0</v>
      </c>
      <c r="E35" s="20" t="s">
        <v>0</v>
      </c>
      <c r="F35" s="20" t="s">
        <v>0</v>
      </c>
      <c r="G35" s="20" t="s">
        <v>0</v>
      </c>
      <c r="H35" s="40"/>
      <c r="I35" s="40"/>
      <c r="J35" s="40"/>
      <c r="K35" s="40"/>
      <c r="L35" s="130" t="s">
        <v>231</v>
      </c>
      <c r="M35" s="94" t="s">
        <v>453</v>
      </c>
      <c r="N35" s="51" t="str">
        <f t="shared" si="0"/>
        <v/>
      </c>
      <c r="O35" s="136"/>
    </row>
    <row r="36" spans="1:15" ht="210">
      <c r="A36" s="18" t="s">
        <v>232</v>
      </c>
      <c r="B36" s="19" t="s">
        <v>32</v>
      </c>
      <c r="C36" s="20" t="s">
        <v>11</v>
      </c>
      <c r="D36" s="20" t="s">
        <v>0</v>
      </c>
      <c r="E36" s="20" t="s">
        <v>0</v>
      </c>
      <c r="F36" s="20" t="s">
        <v>0</v>
      </c>
      <c r="G36" s="20" t="s">
        <v>0</v>
      </c>
      <c r="H36" s="40"/>
      <c r="I36" s="40"/>
      <c r="J36" s="40"/>
      <c r="K36" s="40"/>
      <c r="L36" s="19" t="s">
        <v>233</v>
      </c>
      <c r="M36" s="94" t="s">
        <v>454</v>
      </c>
      <c r="N36" s="51" t="str">
        <f t="shared" si="0"/>
        <v/>
      </c>
      <c r="O36" s="136" t="s">
        <v>419</v>
      </c>
    </row>
    <row r="37" spans="1:15" ht="45">
      <c r="A37" s="18" t="s">
        <v>234</v>
      </c>
      <c r="B37" s="19" t="s">
        <v>235</v>
      </c>
      <c r="C37" s="20" t="s">
        <v>11</v>
      </c>
      <c r="D37" s="20" t="s">
        <v>0</v>
      </c>
      <c r="E37" s="20" t="s">
        <v>0</v>
      </c>
      <c r="F37" s="20" t="s">
        <v>0</v>
      </c>
      <c r="G37" s="20" t="s">
        <v>0</v>
      </c>
      <c r="H37" s="40"/>
      <c r="I37" s="40"/>
      <c r="J37" s="40"/>
      <c r="K37" s="40"/>
      <c r="L37" s="19" t="s">
        <v>236</v>
      </c>
      <c r="M37" s="94" t="s">
        <v>455</v>
      </c>
      <c r="N37" s="51" t="str">
        <f t="shared" si="0"/>
        <v/>
      </c>
      <c r="O37" s="136"/>
    </row>
    <row r="38" spans="1:15">
      <c r="A38" s="100" t="s">
        <v>17</v>
      </c>
      <c r="B38" s="109" t="s">
        <v>33</v>
      </c>
      <c r="C38" s="45"/>
      <c r="D38" s="45"/>
      <c r="E38" s="45"/>
      <c r="F38" s="45"/>
      <c r="G38" s="46"/>
      <c r="H38" s="47"/>
      <c r="I38" s="47"/>
      <c r="J38" s="47"/>
      <c r="K38" s="86"/>
      <c r="L38" s="126" t="s">
        <v>17</v>
      </c>
      <c r="M38" s="48"/>
      <c r="N38" s="119"/>
      <c r="O38" s="163"/>
    </row>
    <row r="39" spans="1:15" ht="165">
      <c r="A39" s="18" t="s">
        <v>237</v>
      </c>
      <c r="B39" s="19" t="s">
        <v>397</v>
      </c>
      <c r="C39" s="20" t="s">
        <v>11</v>
      </c>
      <c r="D39" s="20" t="s">
        <v>0</v>
      </c>
      <c r="E39" s="20" t="s">
        <v>0</v>
      </c>
      <c r="F39" s="20" t="s">
        <v>0</v>
      </c>
      <c r="G39" s="20" t="s">
        <v>0</v>
      </c>
      <c r="H39" s="40"/>
      <c r="I39" s="40"/>
      <c r="J39" s="40"/>
      <c r="K39" s="40"/>
      <c r="L39" s="19" t="s">
        <v>238</v>
      </c>
      <c r="M39" s="93" t="s">
        <v>456</v>
      </c>
      <c r="N39" s="51" t="str">
        <f t="shared" si="0"/>
        <v/>
      </c>
      <c r="O39" s="127" t="s">
        <v>421</v>
      </c>
    </row>
    <row r="40" spans="1:15" ht="240">
      <c r="A40" s="18" t="s">
        <v>239</v>
      </c>
      <c r="B40" s="19" t="s">
        <v>34</v>
      </c>
      <c r="C40" s="20" t="s">
        <v>11</v>
      </c>
      <c r="D40" s="20" t="s">
        <v>158</v>
      </c>
      <c r="E40" s="20" t="s">
        <v>0</v>
      </c>
      <c r="F40" s="20" t="s">
        <v>0</v>
      </c>
      <c r="G40" s="20" t="s">
        <v>0</v>
      </c>
      <c r="H40" s="42"/>
      <c r="I40" s="40"/>
      <c r="J40" s="40"/>
      <c r="K40" s="40"/>
      <c r="L40" s="19" t="s">
        <v>35</v>
      </c>
      <c r="M40" s="93" t="s">
        <v>455</v>
      </c>
      <c r="N40" s="51" t="str">
        <f t="shared" si="0"/>
        <v/>
      </c>
      <c r="O40" s="127" t="s">
        <v>420</v>
      </c>
    </row>
    <row r="41" spans="1:15" ht="165">
      <c r="A41" s="18" t="s">
        <v>240</v>
      </c>
      <c r="B41" s="19" t="s">
        <v>241</v>
      </c>
      <c r="C41" s="20" t="s">
        <v>11</v>
      </c>
      <c r="D41" s="20" t="s">
        <v>158</v>
      </c>
      <c r="E41" s="20" t="s">
        <v>0</v>
      </c>
      <c r="F41" s="20" t="s">
        <v>0</v>
      </c>
      <c r="G41" s="20" t="s">
        <v>0</v>
      </c>
      <c r="H41" s="39"/>
      <c r="I41" s="40"/>
      <c r="J41" s="40"/>
      <c r="K41" s="40"/>
      <c r="L41" s="19" t="s">
        <v>242</v>
      </c>
      <c r="M41" s="93" t="s">
        <v>457</v>
      </c>
      <c r="N41" s="51" t="str">
        <f t="shared" si="0"/>
        <v/>
      </c>
      <c r="O41" s="127"/>
    </row>
    <row r="42" spans="1:15" ht="90">
      <c r="A42" s="18" t="s">
        <v>243</v>
      </c>
      <c r="B42" s="19" t="s">
        <v>36</v>
      </c>
      <c r="C42" s="20" t="s">
        <v>11</v>
      </c>
      <c r="D42" s="20" t="s">
        <v>0</v>
      </c>
      <c r="E42" s="20" t="s">
        <v>0</v>
      </c>
      <c r="F42" s="20" t="s">
        <v>0</v>
      </c>
      <c r="G42" s="20" t="s">
        <v>0</v>
      </c>
      <c r="H42" s="40"/>
      <c r="I42" s="40"/>
      <c r="J42" s="40"/>
      <c r="K42" s="40"/>
      <c r="L42" s="19" t="s">
        <v>37</v>
      </c>
      <c r="M42" s="93" t="s">
        <v>458</v>
      </c>
      <c r="N42" s="51" t="str">
        <f t="shared" si="0"/>
        <v/>
      </c>
      <c r="O42" s="127"/>
    </row>
    <row r="43" spans="1:15">
      <c r="A43" s="100"/>
      <c r="B43" s="109" t="s">
        <v>38</v>
      </c>
      <c r="C43" s="45"/>
      <c r="D43" s="45"/>
      <c r="E43" s="45"/>
      <c r="F43" s="45"/>
      <c r="G43" s="46"/>
      <c r="H43" s="47"/>
      <c r="I43" s="47"/>
      <c r="J43" s="47"/>
      <c r="K43" s="86"/>
      <c r="L43" s="126"/>
      <c r="M43" s="48"/>
      <c r="N43" s="119"/>
      <c r="O43" s="163"/>
    </row>
    <row r="44" spans="1:15" ht="180">
      <c r="A44" s="18" t="s">
        <v>244</v>
      </c>
      <c r="B44" s="19" t="s">
        <v>39</v>
      </c>
      <c r="C44" s="20" t="s">
        <v>11</v>
      </c>
      <c r="D44" s="20" t="s">
        <v>158</v>
      </c>
      <c r="E44" s="20" t="s">
        <v>0</v>
      </c>
      <c r="F44" s="20" t="s">
        <v>0</v>
      </c>
      <c r="G44" s="20" t="s">
        <v>0</v>
      </c>
      <c r="H44" s="39"/>
      <c r="I44" s="40"/>
      <c r="J44" s="40"/>
      <c r="K44" s="40"/>
      <c r="L44" s="19" t="s">
        <v>388</v>
      </c>
      <c r="M44" s="93"/>
      <c r="N44" s="51" t="str">
        <f t="shared" si="0"/>
        <v/>
      </c>
      <c r="O44" s="127" t="s">
        <v>422</v>
      </c>
    </row>
    <row r="45" spans="1:15" ht="90">
      <c r="A45" s="18" t="s">
        <v>245</v>
      </c>
      <c r="B45" s="19" t="s">
        <v>40</v>
      </c>
      <c r="C45" s="20" t="s">
        <v>11</v>
      </c>
      <c r="D45" s="20" t="s">
        <v>158</v>
      </c>
      <c r="E45" s="20" t="s">
        <v>158</v>
      </c>
      <c r="F45" s="20" t="s">
        <v>0</v>
      </c>
      <c r="G45" s="20" t="s">
        <v>0</v>
      </c>
      <c r="H45" s="39"/>
      <c r="I45" s="39"/>
      <c r="J45" s="40"/>
      <c r="K45" s="40"/>
      <c r="L45" s="19" t="s">
        <v>246</v>
      </c>
      <c r="M45" s="93"/>
      <c r="N45" s="51" t="str">
        <f t="shared" si="0"/>
        <v/>
      </c>
      <c r="O45" s="127"/>
    </row>
    <row r="46" spans="1:15" ht="45" customHeight="1">
      <c r="A46" s="18" t="s">
        <v>247</v>
      </c>
      <c r="B46" s="19" t="s">
        <v>41</v>
      </c>
      <c r="C46" s="20" t="s">
        <v>11</v>
      </c>
      <c r="D46" s="20" t="s">
        <v>158</v>
      </c>
      <c r="E46" s="20" t="s">
        <v>158</v>
      </c>
      <c r="F46" s="20" t="s">
        <v>158</v>
      </c>
      <c r="G46" s="20" t="s">
        <v>0</v>
      </c>
      <c r="H46" s="39"/>
      <c r="I46" s="39"/>
      <c r="J46" s="39"/>
      <c r="K46" s="40"/>
      <c r="L46" s="19" t="s">
        <v>42</v>
      </c>
      <c r="M46" s="93"/>
      <c r="N46" s="51" t="str">
        <f t="shared" si="0"/>
        <v/>
      </c>
      <c r="O46" s="127"/>
    </row>
    <row r="47" spans="1:15" ht="45">
      <c r="A47" s="18" t="s">
        <v>248</v>
      </c>
      <c r="B47" s="19" t="s">
        <v>43</v>
      </c>
      <c r="C47" s="20" t="s">
        <v>11</v>
      </c>
      <c r="D47" s="20" t="s">
        <v>158</v>
      </c>
      <c r="E47" s="20" t="s">
        <v>158</v>
      </c>
      <c r="F47" s="20" t="s">
        <v>158</v>
      </c>
      <c r="G47" s="20" t="s">
        <v>0</v>
      </c>
      <c r="H47" s="39"/>
      <c r="I47" s="39"/>
      <c r="J47" s="39"/>
      <c r="K47" s="40"/>
      <c r="L47" s="19" t="s">
        <v>44</v>
      </c>
      <c r="M47" s="93"/>
      <c r="N47" s="51" t="str">
        <f t="shared" si="0"/>
        <v/>
      </c>
      <c r="O47" s="127"/>
    </row>
    <row r="48" spans="1:15">
      <c r="A48" s="71" t="s">
        <v>159</v>
      </c>
      <c r="B48" s="28"/>
      <c r="C48" s="28"/>
      <c r="D48" s="28"/>
      <c r="E48" s="28"/>
      <c r="F48" s="28"/>
      <c r="G48" s="28"/>
      <c r="H48" s="97">
        <f>COUNTIF(D$5:D$47,"M")</f>
        <v>22</v>
      </c>
      <c r="I48" s="97">
        <f>COUNTIF(E$5:E$47,"M")</f>
        <v>28</v>
      </c>
      <c r="J48" s="97">
        <f>COUNTIF(F$5:F$47,"M")</f>
        <v>31</v>
      </c>
      <c r="K48" s="97">
        <f>COUNTIF(G$5:G$47,"M")</f>
        <v>33</v>
      </c>
      <c r="L48" s="30"/>
      <c r="M48" s="67" t="str">
        <f>IF(H$49=0,"",IF((H$48=SUM(H49:H51)),"","Please fill in all the control points for Year 1!"))</f>
        <v/>
      </c>
      <c r="N48" s="121"/>
      <c r="O48" s="165"/>
    </row>
    <row r="49" spans="1:15">
      <c r="A49" s="68" t="s">
        <v>160</v>
      </c>
      <c r="B49" s="69"/>
      <c r="C49" s="69"/>
      <c r="D49" s="69"/>
      <c r="E49" s="69"/>
      <c r="F49" s="69"/>
      <c r="G49" s="69"/>
      <c r="H49" s="98">
        <f>COUNTIFS(D$5:D$47,"M",H$5:H$47,"C")</f>
        <v>0</v>
      </c>
      <c r="I49" s="98">
        <f>COUNTIFS(E$5:E$47,"M",I$5:I$47,"C")</f>
        <v>0</v>
      </c>
      <c r="J49" s="98">
        <f>COUNTIFS(F$5:F$47,"M",J$5:J$47,"C")</f>
        <v>0</v>
      </c>
      <c r="K49" s="98">
        <f>COUNTIFS(G$5:G$47,"M",K$5:K$47,"C")</f>
        <v>0</v>
      </c>
      <c r="L49" s="131"/>
      <c r="M49" s="67" t="str">
        <f>IF(I$49=0,"",IF((I$48=SUM(I49:I51)),"","Please fill in all the control points for Year 2!"))</f>
        <v/>
      </c>
      <c r="N49" s="121"/>
      <c r="O49" s="165"/>
    </row>
    <row r="50" spans="1:15">
      <c r="A50" s="71" t="s">
        <v>161</v>
      </c>
      <c r="B50" s="28"/>
      <c r="C50" s="28"/>
      <c r="D50" s="28"/>
      <c r="E50" s="28"/>
      <c r="F50" s="28"/>
      <c r="G50" s="28"/>
      <c r="H50" s="98">
        <f>COUNTIFS(D$5:D$47,"M",H$5:H$47,"N/C")</f>
        <v>0</v>
      </c>
      <c r="I50" s="98">
        <f>COUNTIFS(E$5:E$47,"M",I$5:I$47,"N/C")</f>
        <v>0</v>
      </c>
      <c r="J50" s="98">
        <f>COUNTIFS(F$5:F$47,"M",J$5:J$47,"N/C")</f>
        <v>0</v>
      </c>
      <c r="K50" s="98">
        <f>COUNTIFS(G$5:G$47,"M",K$5:K$47,"N/C")</f>
        <v>0</v>
      </c>
      <c r="L50" s="30"/>
      <c r="M50" s="67" t="str">
        <f>IF(J$49=0,"",IF((J$48=SUM(J49:J51)),"","Please fill in all the control points for Year 3!"))</f>
        <v/>
      </c>
      <c r="N50" s="121"/>
      <c r="O50" s="165"/>
    </row>
    <row r="51" spans="1:15">
      <c r="A51" s="68" t="s">
        <v>162</v>
      </c>
      <c r="B51" s="69"/>
      <c r="C51" s="69"/>
      <c r="D51" s="69"/>
      <c r="E51" s="69"/>
      <c r="F51" s="69"/>
      <c r="G51" s="69"/>
      <c r="H51" s="98">
        <f>COUNTIFS(D$5:D$47,"M",H$5:H$47,"N/A")</f>
        <v>0</v>
      </c>
      <c r="I51" s="98">
        <f>COUNTIFS(E$5:E$47,"M",I$5:I$47,"N/A")</f>
        <v>0</v>
      </c>
      <c r="J51" s="98">
        <f>COUNTIFS(F$5:F$47,"M",J$5:J$47,"N/A")</f>
        <v>0</v>
      </c>
      <c r="K51" s="98">
        <f>COUNTIFS(G$5:G$47,"M",K$5:K$47,"N/A")</f>
        <v>0</v>
      </c>
      <c r="L51" s="131"/>
      <c r="M51" s="67" t="str">
        <f>IF(K$49=0,"",IF((K$48=SUM(K49:K51)),"","Please fill in all the control points for Year 4!"))</f>
        <v/>
      </c>
      <c r="N51" s="121"/>
      <c r="O51" s="165"/>
    </row>
    <row r="52" spans="1:15">
      <c r="A52" s="71" t="s">
        <v>163</v>
      </c>
      <c r="B52" s="28"/>
      <c r="C52" s="28"/>
      <c r="D52" s="28"/>
      <c r="E52" s="28"/>
      <c r="F52" s="28"/>
      <c r="G52" s="28"/>
      <c r="H52" s="97">
        <f>COUNTIF(D$5:D$47,"X")</f>
        <v>11</v>
      </c>
      <c r="I52" s="97">
        <f>COUNTIF(E$5:E$47,"X")</f>
        <v>5</v>
      </c>
      <c r="J52" s="97">
        <f>COUNTIF(F$5:F$47,"X")</f>
        <v>2</v>
      </c>
      <c r="K52" s="97">
        <f>COUNTIF(G$5:G$47,"X")</f>
        <v>0</v>
      </c>
      <c r="L52" s="30"/>
      <c r="M52" s="52" t="str">
        <f t="shared" ref="M52:M54" si="1">IF(OR(H52="N/A",I52="N/A",J52="N/A",K52="N/A"),"Please comment!","")</f>
        <v/>
      </c>
      <c r="N52" s="121"/>
      <c r="O52" s="166"/>
    </row>
    <row r="53" spans="1:15">
      <c r="A53" s="68" t="s">
        <v>164</v>
      </c>
      <c r="B53" s="69"/>
      <c r="C53" s="69"/>
      <c r="D53" s="69"/>
      <c r="E53" s="69"/>
      <c r="F53" s="69"/>
      <c r="G53" s="69"/>
      <c r="H53" s="141">
        <f>COUNTIFS(D$5:D$47,"X",H$5:H$47,"C")</f>
        <v>0</v>
      </c>
      <c r="I53" s="141">
        <f>COUNTIFS(E$5:E$47,"X",I$5:I$47,"C")</f>
        <v>0</v>
      </c>
      <c r="J53" s="141">
        <f>COUNTIFS(F$5:F$47,"X",J$5:J$47,"C")</f>
        <v>0</v>
      </c>
      <c r="K53" s="141">
        <f>COUNTIFS(G$5:G$47,"X",K$5:K$47,"C")</f>
        <v>0</v>
      </c>
      <c r="L53" s="131"/>
      <c r="M53" s="52" t="str">
        <f t="shared" si="1"/>
        <v/>
      </c>
      <c r="N53" s="121"/>
      <c r="O53" s="166"/>
    </row>
    <row r="54" spans="1:15">
      <c r="A54" s="72"/>
      <c r="B54" s="28"/>
      <c r="C54" s="28"/>
      <c r="D54" s="28"/>
      <c r="E54" s="28"/>
      <c r="F54" s="28"/>
      <c r="G54" s="28"/>
      <c r="H54" s="29"/>
      <c r="I54" s="29"/>
      <c r="J54" s="29"/>
      <c r="K54" s="29"/>
      <c r="L54" s="30"/>
      <c r="M54" s="52" t="str">
        <f t="shared" si="1"/>
        <v/>
      </c>
      <c r="N54" s="121"/>
      <c r="O54" s="166"/>
    </row>
    <row r="55" spans="1:15">
      <c r="A55" s="7" t="s">
        <v>45</v>
      </c>
      <c r="B55" s="8"/>
      <c r="C55" s="8"/>
      <c r="D55" s="8"/>
      <c r="E55" s="8"/>
      <c r="F55" s="8"/>
      <c r="G55" s="8"/>
      <c r="H55" s="37"/>
      <c r="I55" s="37"/>
      <c r="J55" s="37"/>
      <c r="K55" s="37"/>
      <c r="L55" s="8"/>
      <c r="M55" s="95"/>
      <c r="N55" s="122"/>
      <c r="O55" s="167"/>
    </row>
    <row r="56" spans="1:15">
      <c r="A56" s="99" t="s">
        <v>12</v>
      </c>
      <c r="B56" s="108" t="s">
        <v>46</v>
      </c>
      <c r="C56" s="10"/>
      <c r="D56" s="10"/>
      <c r="E56" s="10"/>
      <c r="F56" s="10"/>
      <c r="G56" s="10"/>
      <c r="H56" s="38"/>
      <c r="I56" s="38"/>
      <c r="J56" s="38"/>
      <c r="K56" s="38"/>
      <c r="L56" s="125" t="s">
        <v>12</v>
      </c>
      <c r="M56" s="48"/>
      <c r="N56" s="119"/>
      <c r="O56" s="163"/>
    </row>
    <row r="57" spans="1:15" ht="177.75" customHeight="1">
      <c r="A57" s="18" t="s">
        <v>249</v>
      </c>
      <c r="B57" s="19" t="s">
        <v>398</v>
      </c>
      <c r="C57" s="20" t="s">
        <v>16</v>
      </c>
      <c r="D57" s="20" t="s">
        <v>158</v>
      </c>
      <c r="E57" s="20" t="s">
        <v>158</v>
      </c>
      <c r="F57" s="20" t="s">
        <v>0</v>
      </c>
      <c r="G57" s="20" t="s">
        <v>0</v>
      </c>
      <c r="H57" s="39"/>
      <c r="I57" s="39"/>
      <c r="J57" s="40"/>
      <c r="K57" s="40"/>
      <c r="L57" s="19" t="s">
        <v>250</v>
      </c>
      <c r="M57" s="93"/>
      <c r="N57" s="51" t="str">
        <f t="shared" si="0"/>
        <v/>
      </c>
      <c r="O57" s="127"/>
    </row>
    <row r="58" spans="1:15" ht="45" customHeight="1">
      <c r="A58" s="18" t="s">
        <v>251</v>
      </c>
      <c r="B58" s="19" t="s">
        <v>399</v>
      </c>
      <c r="C58" s="20" t="s">
        <v>16</v>
      </c>
      <c r="D58" s="20" t="s">
        <v>158</v>
      </c>
      <c r="E58" s="20" t="s">
        <v>0</v>
      </c>
      <c r="F58" s="20" t="s">
        <v>0</v>
      </c>
      <c r="G58" s="20" t="s">
        <v>0</v>
      </c>
      <c r="H58" s="39"/>
      <c r="I58" s="40"/>
      <c r="J58" s="40"/>
      <c r="K58" s="40"/>
      <c r="L58" s="127" t="s">
        <v>252</v>
      </c>
      <c r="M58" s="94"/>
      <c r="N58" s="51" t="str">
        <f t="shared" si="0"/>
        <v/>
      </c>
      <c r="O58" s="136"/>
    </row>
    <row r="59" spans="1:15" ht="165">
      <c r="A59" s="18" t="s">
        <v>253</v>
      </c>
      <c r="B59" s="19" t="s">
        <v>47</v>
      </c>
      <c r="C59" s="20" t="s">
        <v>16</v>
      </c>
      <c r="D59" s="20" t="s">
        <v>158</v>
      </c>
      <c r="E59" s="20" t="s">
        <v>0</v>
      </c>
      <c r="F59" s="20" t="s">
        <v>0</v>
      </c>
      <c r="G59" s="20" t="s">
        <v>0</v>
      </c>
      <c r="H59" s="39"/>
      <c r="I59" s="40"/>
      <c r="J59" s="40"/>
      <c r="K59" s="40"/>
      <c r="L59" s="23" t="s">
        <v>254</v>
      </c>
      <c r="M59" s="94"/>
      <c r="N59" s="51" t="str">
        <f t="shared" si="0"/>
        <v/>
      </c>
      <c r="O59" s="136"/>
    </row>
    <row r="60" spans="1:15" ht="90">
      <c r="A60" s="18" t="s">
        <v>255</v>
      </c>
      <c r="B60" s="19" t="s">
        <v>48</v>
      </c>
      <c r="C60" s="20" t="s">
        <v>16</v>
      </c>
      <c r="D60" s="20" t="s">
        <v>158</v>
      </c>
      <c r="E60" s="20" t="s">
        <v>158</v>
      </c>
      <c r="F60" s="20" t="s">
        <v>0</v>
      </c>
      <c r="G60" s="20" t="s">
        <v>0</v>
      </c>
      <c r="H60" s="39"/>
      <c r="I60" s="39"/>
      <c r="J60" s="40"/>
      <c r="K60" s="40"/>
      <c r="L60" s="127" t="s">
        <v>49</v>
      </c>
      <c r="M60" s="94"/>
      <c r="N60" s="51" t="str">
        <f t="shared" si="0"/>
        <v/>
      </c>
      <c r="O60" s="136"/>
    </row>
    <row r="61" spans="1:15" ht="84.75" customHeight="1">
      <c r="A61" s="18" t="s">
        <v>256</v>
      </c>
      <c r="B61" s="19" t="s">
        <v>50</v>
      </c>
      <c r="C61" s="20" t="s">
        <v>11</v>
      </c>
      <c r="D61" s="20" t="s">
        <v>0</v>
      </c>
      <c r="E61" s="20" t="s">
        <v>0</v>
      </c>
      <c r="F61" s="20" t="s">
        <v>0</v>
      </c>
      <c r="G61" s="20" t="s">
        <v>0</v>
      </c>
      <c r="H61" s="40"/>
      <c r="I61" s="40"/>
      <c r="J61" s="40"/>
      <c r="K61" s="40"/>
      <c r="L61" s="19" t="s">
        <v>51</v>
      </c>
      <c r="M61" s="94"/>
      <c r="N61" s="51" t="str">
        <f t="shared" si="0"/>
        <v/>
      </c>
      <c r="O61" s="136"/>
    </row>
    <row r="62" spans="1:15">
      <c r="A62" s="100" t="s">
        <v>17</v>
      </c>
      <c r="B62" s="109" t="s">
        <v>257</v>
      </c>
      <c r="C62" s="45"/>
      <c r="D62" s="45"/>
      <c r="E62" s="45"/>
      <c r="F62" s="45"/>
      <c r="G62" s="46"/>
      <c r="H62" s="47"/>
      <c r="I62" s="47"/>
      <c r="J62" s="47"/>
      <c r="K62" s="86"/>
      <c r="L62" s="126" t="s">
        <v>17</v>
      </c>
      <c r="M62" s="48"/>
      <c r="N62" s="119"/>
      <c r="O62" s="163"/>
    </row>
    <row r="63" spans="1:15" ht="75">
      <c r="A63" s="18" t="s">
        <v>258</v>
      </c>
      <c r="B63" s="19" t="s">
        <v>52</v>
      </c>
      <c r="C63" s="20" t="s">
        <v>0</v>
      </c>
      <c r="D63" s="20" t="s">
        <v>0</v>
      </c>
      <c r="E63" s="20" t="s">
        <v>0</v>
      </c>
      <c r="F63" s="20" t="s">
        <v>0</v>
      </c>
      <c r="G63" s="20" t="s">
        <v>0</v>
      </c>
      <c r="H63" s="40"/>
      <c r="I63" s="40"/>
      <c r="J63" s="40"/>
      <c r="K63" s="40"/>
      <c r="L63" s="127" t="s">
        <v>259</v>
      </c>
      <c r="M63" s="94"/>
      <c r="N63" s="51" t="str">
        <f t="shared" si="0"/>
        <v/>
      </c>
      <c r="O63" s="136"/>
    </row>
    <row r="64" spans="1:15" ht="45" customHeight="1">
      <c r="A64" s="18" t="s">
        <v>260</v>
      </c>
      <c r="B64" s="19" t="s">
        <v>393</v>
      </c>
      <c r="C64" s="20" t="s">
        <v>0</v>
      </c>
      <c r="D64" s="20" t="s">
        <v>158</v>
      </c>
      <c r="E64" s="20" t="s">
        <v>0</v>
      </c>
      <c r="F64" s="20" t="s">
        <v>0</v>
      </c>
      <c r="G64" s="20" t="s">
        <v>0</v>
      </c>
      <c r="H64" s="39"/>
      <c r="I64" s="40"/>
      <c r="J64" s="40"/>
      <c r="K64" s="40"/>
      <c r="L64" s="19" t="s">
        <v>53</v>
      </c>
      <c r="M64" s="94"/>
      <c r="N64" s="51" t="str">
        <f t="shared" si="0"/>
        <v/>
      </c>
      <c r="O64" s="136"/>
    </row>
    <row r="65" spans="1:15" ht="45" customHeight="1">
      <c r="A65" s="18" t="s">
        <v>261</v>
      </c>
      <c r="B65" s="19" t="s">
        <v>54</v>
      </c>
      <c r="C65" s="20" t="s">
        <v>0</v>
      </c>
      <c r="D65" s="20" t="s">
        <v>158</v>
      </c>
      <c r="E65" s="20" t="s">
        <v>0</v>
      </c>
      <c r="F65" s="20" t="s">
        <v>0</v>
      </c>
      <c r="G65" s="20" t="s">
        <v>0</v>
      </c>
      <c r="H65" s="39"/>
      <c r="I65" s="40"/>
      <c r="J65" s="40"/>
      <c r="K65" s="40"/>
      <c r="L65" s="19" t="s">
        <v>55</v>
      </c>
      <c r="M65" s="94"/>
      <c r="N65" s="51" t="str">
        <f t="shared" si="0"/>
        <v/>
      </c>
      <c r="O65" s="136"/>
    </row>
    <row r="66" spans="1:15" ht="30">
      <c r="A66" s="18" t="s">
        <v>262</v>
      </c>
      <c r="B66" s="19" t="s">
        <v>56</v>
      </c>
      <c r="C66" s="20" t="s">
        <v>0</v>
      </c>
      <c r="D66" s="20" t="s">
        <v>158</v>
      </c>
      <c r="E66" s="20" t="s">
        <v>158</v>
      </c>
      <c r="F66" s="20" t="s">
        <v>0</v>
      </c>
      <c r="G66" s="20" t="s">
        <v>0</v>
      </c>
      <c r="H66" s="39"/>
      <c r="I66" s="39"/>
      <c r="J66" s="40"/>
      <c r="K66" s="40"/>
      <c r="L66" s="127"/>
      <c r="M66" s="94"/>
      <c r="N66" s="51" t="str">
        <f t="shared" si="0"/>
        <v/>
      </c>
      <c r="O66" s="136"/>
    </row>
    <row r="67" spans="1:15">
      <c r="A67" s="100" t="s">
        <v>17</v>
      </c>
      <c r="B67" s="109" t="s">
        <v>263</v>
      </c>
      <c r="C67" s="45"/>
      <c r="D67" s="45"/>
      <c r="E67" s="45"/>
      <c r="F67" s="45"/>
      <c r="G67" s="46"/>
      <c r="H67" s="47"/>
      <c r="I67" s="47"/>
      <c r="J67" s="47"/>
      <c r="K67" s="86"/>
      <c r="L67" s="126" t="s">
        <v>17</v>
      </c>
      <c r="M67" s="48"/>
      <c r="N67" s="119"/>
      <c r="O67" s="163"/>
    </row>
    <row r="68" spans="1:15" ht="30">
      <c r="A68" s="18" t="s">
        <v>264</v>
      </c>
      <c r="B68" s="19" t="s">
        <v>57</v>
      </c>
      <c r="C68" s="20" t="s">
        <v>16</v>
      </c>
      <c r="D68" s="20" t="s">
        <v>158</v>
      </c>
      <c r="E68" s="20" t="s">
        <v>158</v>
      </c>
      <c r="F68" s="20" t="s">
        <v>158</v>
      </c>
      <c r="G68" s="20" t="s">
        <v>158</v>
      </c>
      <c r="H68" s="39"/>
      <c r="I68" s="39"/>
      <c r="J68" s="39"/>
      <c r="K68" s="39"/>
      <c r="L68" s="19" t="s">
        <v>265</v>
      </c>
      <c r="M68" s="94"/>
      <c r="N68" s="51" t="str">
        <f t="shared" ref="N68:N131" si="2">IF(OR((H68="N/A")*AND(D68="M"),(I68="N/A")*AND(E68="M"),(J68="N/A")*AND(F68="M"),(K68="N/A")*AND(G68="M"),H68="N/C",I68="N/C",J68="N/C",K68="N/C"),IF(M68="","Please comment!",""),"")</f>
        <v/>
      </c>
      <c r="O68" s="136"/>
    </row>
    <row r="69" spans="1:15">
      <c r="A69" s="100" t="s">
        <v>17</v>
      </c>
      <c r="B69" s="109" t="s">
        <v>266</v>
      </c>
      <c r="C69" s="45"/>
      <c r="D69" s="45"/>
      <c r="E69" s="45"/>
      <c r="F69" s="45"/>
      <c r="G69" s="46"/>
      <c r="H69" s="47"/>
      <c r="I69" s="47"/>
      <c r="J69" s="47"/>
      <c r="K69" s="86"/>
      <c r="L69" s="126" t="s">
        <v>17</v>
      </c>
      <c r="M69" s="48"/>
      <c r="N69" s="119"/>
      <c r="O69" s="163"/>
    </row>
    <row r="70" spans="1:15" ht="45">
      <c r="A70" s="18" t="s">
        <v>267</v>
      </c>
      <c r="B70" s="19" t="s">
        <v>58</v>
      </c>
      <c r="C70" s="20" t="s">
        <v>0</v>
      </c>
      <c r="D70" s="20" t="s">
        <v>158</v>
      </c>
      <c r="E70" s="20" t="s">
        <v>0</v>
      </c>
      <c r="F70" s="20" t="s">
        <v>0</v>
      </c>
      <c r="G70" s="20" t="s">
        <v>0</v>
      </c>
      <c r="H70" s="39"/>
      <c r="I70" s="40"/>
      <c r="J70" s="40"/>
      <c r="K70" s="40"/>
      <c r="L70" s="19" t="s">
        <v>59</v>
      </c>
      <c r="M70" s="94"/>
      <c r="N70" s="51" t="str">
        <f t="shared" si="2"/>
        <v/>
      </c>
      <c r="O70" s="136"/>
    </row>
    <row r="71" spans="1:15" ht="45" customHeight="1">
      <c r="A71" s="113" t="s">
        <v>268</v>
      </c>
      <c r="B71" s="19" t="s">
        <v>60</v>
      </c>
      <c r="C71" s="20" t="s">
        <v>16</v>
      </c>
      <c r="D71" s="20" t="s">
        <v>158</v>
      </c>
      <c r="E71" s="20" t="s">
        <v>0</v>
      </c>
      <c r="F71" s="20" t="s">
        <v>0</v>
      </c>
      <c r="G71" s="20" t="s">
        <v>0</v>
      </c>
      <c r="H71" s="39"/>
      <c r="I71" s="40"/>
      <c r="J71" s="40"/>
      <c r="K71" s="40"/>
      <c r="L71" s="19" t="s">
        <v>61</v>
      </c>
      <c r="M71" s="94"/>
      <c r="N71" s="51" t="str">
        <f t="shared" si="2"/>
        <v/>
      </c>
      <c r="O71" s="136"/>
    </row>
    <row r="72" spans="1:15" ht="195">
      <c r="A72" s="18" t="s">
        <v>269</v>
      </c>
      <c r="B72" s="19" t="s">
        <v>270</v>
      </c>
      <c r="C72" s="20" t="s">
        <v>0</v>
      </c>
      <c r="D72" s="20" t="s">
        <v>158</v>
      </c>
      <c r="E72" s="20" t="s">
        <v>158</v>
      </c>
      <c r="F72" s="20" t="s">
        <v>0</v>
      </c>
      <c r="G72" s="20" t="s">
        <v>0</v>
      </c>
      <c r="H72" s="39"/>
      <c r="I72" s="39"/>
      <c r="J72" s="40"/>
      <c r="K72" s="40"/>
      <c r="L72" s="19" t="s">
        <v>271</v>
      </c>
      <c r="M72" s="94"/>
      <c r="N72" s="51" t="str">
        <f t="shared" si="2"/>
        <v/>
      </c>
      <c r="O72" s="136"/>
    </row>
    <row r="73" spans="1:15" ht="45" customHeight="1">
      <c r="A73" s="18" t="s">
        <v>272</v>
      </c>
      <c r="B73" s="19" t="s">
        <v>400</v>
      </c>
      <c r="C73" s="20" t="s">
        <v>0</v>
      </c>
      <c r="D73" s="20" t="s">
        <v>158</v>
      </c>
      <c r="E73" s="20" t="s">
        <v>158</v>
      </c>
      <c r="F73" s="20" t="s">
        <v>158</v>
      </c>
      <c r="G73" s="20" t="s">
        <v>158</v>
      </c>
      <c r="H73" s="39"/>
      <c r="I73" s="42"/>
      <c r="J73" s="42"/>
      <c r="K73" s="42"/>
      <c r="L73" s="19" t="s">
        <v>62</v>
      </c>
      <c r="M73" s="94"/>
      <c r="N73" s="51" t="str">
        <f t="shared" si="2"/>
        <v/>
      </c>
      <c r="O73" s="136"/>
    </row>
    <row r="74" spans="1:15" ht="45" customHeight="1">
      <c r="A74" s="18" t="s">
        <v>273</v>
      </c>
      <c r="B74" s="19" t="s">
        <v>63</v>
      </c>
      <c r="C74" s="20" t="s">
        <v>16</v>
      </c>
      <c r="D74" s="20" t="s">
        <v>0</v>
      </c>
      <c r="E74" s="20" t="s">
        <v>0</v>
      </c>
      <c r="F74" s="20" t="s">
        <v>0</v>
      </c>
      <c r="G74" s="20" t="s">
        <v>0</v>
      </c>
      <c r="H74" s="40"/>
      <c r="I74" s="40"/>
      <c r="J74" s="40"/>
      <c r="K74" s="40"/>
      <c r="L74" s="127" t="s">
        <v>12</v>
      </c>
      <c r="M74" s="94"/>
      <c r="N74" s="51" t="str">
        <f t="shared" si="2"/>
        <v/>
      </c>
      <c r="O74" s="136"/>
    </row>
    <row r="75" spans="1:15" ht="45">
      <c r="A75" s="18" t="s">
        <v>274</v>
      </c>
      <c r="B75" s="19" t="s">
        <v>64</v>
      </c>
      <c r="C75" s="20" t="s">
        <v>0</v>
      </c>
      <c r="D75" s="20" t="s">
        <v>158</v>
      </c>
      <c r="E75" s="20" t="s">
        <v>0</v>
      </c>
      <c r="F75" s="20" t="s">
        <v>0</v>
      </c>
      <c r="G75" s="20" t="s">
        <v>0</v>
      </c>
      <c r="H75" s="39"/>
      <c r="I75" s="40"/>
      <c r="J75" s="40"/>
      <c r="K75" s="40"/>
      <c r="L75" s="19" t="s">
        <v>65</v>
      </c>
      <c r="M75" s="94"/>
      <c r="N75" s="51" t="str">
        <f t="shared" si="2"/>
        <v/>
      </c>
      <c r="O75" s="136"/>
    </row>
    <row r="76" spans="1:15">
      <c r="A76" s="100" t="s">
        <v>17</v>
      </c>
      <c r="B76" s="109" t="s">
        <v>275</v>
      </c>
      <c r="C76" s="45"/>
      <c r="D76" s="45"/>
      <c r="E76" s="45"/>
      <c r="F76" s="45"/>
      <c r="G76" s="46"/>
      <c r="H76" s="47"/>
      <c r="I76" s="47"/>
      <c r="J76" s="47"/>
      <c r="K76" s="86"/>
      <c r="L76" s="126" t="s">
        <v>17</v>
      </c>
      <c r="M76" s="48"/>
      <c r="N76" s="119"/>
      <c r="O76" s="163"/>
    </row>
    <row r="77" spans="1:15" ht="195">
      <c r="A77" s="18" t="s">
        <v>276</v>
      </c>
      <c r="B77" s="19" t="s">
        <v>66</v>
      </c>
      <c r="C77" s="20" t="s">
        <v>16</v>
      </c>
      <c r="D77" s="20" t="s">
        <v>158</v>
      </c>
      <c r="E77" s="20" t="s">
        <v>0</v>
      </c>
      <c r="F77" s="20" t="s">
        <v>0</v>
      </c>
      <c r="G77" s="20" t="s">
        <v>0</v>
      </c>
      <c r="H77" s="39"/>
      <c r="I77" s="40"/>
      <c r="J77" s="40"/>
      <c r="K77" s="40"/>
      <c r="L77" s="19" t="s">
        <v>277</v>
      </c>
      <c r="M77" s="94" t="s">
        <v>477</v>
      </c>
      <c r="N77" s="51" t="str">
        <f t="shared" si="2"/>
        <v/>
      </c>
      <c r="O77" s="136"/>
    </row>
    <row r="78" spans="1:15" ht="150">
      <c r="A78" s="18" t="s">
        <v>278</v>
      </c>
      <c r="B78" s="19" t="s">
        <v>279</v>
      </c>
      <c r="C78" s="20" t="s">
        <v>16</v>
      </c>
      <c r="D78" s="20" t="s">
        <v>0</v>
      </c>
      <c r="E78" s="20" t="s">
        <v>0</v>
      </c>
      <c r="F78" s="20" t="s">
        <v>0</v>
      </c>
      <c r="G78" s="20" t="s">
        <v>0</v>
      </c>
      <c r="H78" s="40"/>
      <c r="I78" s="40"/>
      <c r="J78" s="40"/>
      <c r="K78" s="40"/>
      <c r="L78" s="19" t="s">
        <v>280</v>
      </c>
      <c r="M78" s="94"/>
      <c r="N78" s="51" t="str">
        <f t="shared" si="2"/>
        <v/>
      </c>
      <c r="O78" s="136" t="s">
        <v>423</v>
      </c>
    </row>
    <row r="79" spans="1:15" ht="45">
      <c r="A79" s="18" t="s">
        <v>281</v>
      </c>
      <c r="B79" s="19" t="s">
        <v>67</v>
      </c>
      <c r="C79" s="20" t="s">
        <v>16</v>
      </c>
      <c r="D79" s="20" t="s">
        <v>0</v>
      </c>
      <c r="E79" s="20" t="s">
        <v>0</v>
      </c>
      <c r="F79" s="20" t="s">
        <v>0</v>
      </c>
      <c r="G79" s="20" t="s">
        <v>0</v>
      </c>
      <c r="H79" s="40"/>
      <c r="I79" s="40"/>
      <c r="J79" s="40"/>
      <c r="K79" s="40"/>
      <c r="L79" s="19" t="s">
        <v>68</v>
      </c>
      <c r="M79" s="94"/>
      <c r="N79" s="51" t="str">
        <f t="shared" si="2"/>
        <v/>
      </c>
      <c r="O79" s="136"/>
    </row>
    <row r="80" spans="1:15">
      <c r="A80" s="100" t="s">
        <v>17</v>
      </c>
      <c r="B80" s="109" t="s">
        <v>69</v>
      </c>
      <c r="C80" s="45"/>
      <c r="D80" s="45"/>
      <c r="E80" s="45"/>
      <c r="F80" s="45"/>
      <c r="G80" s="46"/>
      <c r="H80" s="47"/>
      <c r="I80" s="47"/>
      <c r="J80" s="47"/>
      <c r="K80" s="86"/>
      <c r="L80" s="126" t="s">
        <v>17</v>
      </c>
      <c r="M80" s="48"/>
      <c r="N80" s="119"/>
      <c r="O80" s="163"/>
    </row>
    <row r="81" spans="1:15" ht="165">
      <c r="A81" s="18" t="s">
        <v>282</v>
      </c>
      <c r="B81" s="19" t="s">
        <v>70</v>
      </c>
      <c r="C81" s="20" t="s">
        <v>11</v>
      </c>
      <c r="D81" s="20" t="s">
        <v>0</v>
      </c>
      <c r="E81" s="20" t="s">
        <v>0</v>
      </c>
      <c r="F81" s="20" t="s">
        <v>0</v>
      </c>
      <c r="G81" s="20" t="s">
        <v>0</v>
      </c>
      <c r="H81" s="40"/>
      <c r="I81" s="40"/>
      <c r="J81" s="40"/>
      <c r="K81" s="40"/>
      <c r="L81" s="19" t="s">
        <v>460</v>
      </c>
      <c r="M81" s="94" t="s">
        <v>459</v>
      </c>
      <c r="N81" s="51" t="str">
        <f t="shared" si="2"/>
        <v/>
      </c>
      <c r="O81" s="136"/>
    </row>
    <row r="82" spans="1:15" ht="174" customHeight="1">
      <c r="A82" s="114" t="s">
        <v>283</v>
      </c>
      <c r="B82" s="19" t="s">
        <v>71</v>
      </c>
      <c r="C82" s="20" t="s">
        <v>16</v>
      </c>
      <c r="D82" s="20" t="s">
        <v>158</v>
      </c>
      <c r="E82" s="20" t="s">
        <v>158</v>
      </c>
      <c r="F82" s="20" t="s">
        <v>158</v>
      </c>
      <c r="G82" s="20" t="s">
        <v>0</v>
      </c>
      <c r="H82" s="42"/>
      <c r="I82" s="42"/>
      <c r="J82" s="42"/>
      <c r="K82" s="40"/>
      <c r="L82" s="19" t="s">
        <v>284</v>
      </c>
      <c r="M82" s="94"/>
      <c r="N82" s="51" t="str">
        <f t="shared" si="2"/>
        <v/>
      </c>
      <c r="O82" s="136"/>
    </row>
    <row r="83" spans="1:15">
      <c r="A83" s="100" t="s">
        <v>17</v>
      </c>
      <c r="B83" s="109" t="s">
        <v>72</v>
      </c>
      <c r="C83" s="45"/>
      <c r="D83" s="45"/>
      <c r="E83" s="45"/>
      <c r="F83" s="45"/>
      <c r="G83" s="46"/>
      <c r="H83" s="47"/>
      <c r="I83" s="47"/>
      <c r="J83" s="47"/>
      <c r="K83" s="86"/>
      <c r="L83" s="126" t="s">
        <v>17</v>
      </c>
      <c r="M83" s="48"/>
      <c r="N83" s="119"/>
      <c r="O83" s="163"/>
    </row>
    <row r="84" spans="1:15" ht="45" customHeight="1">
      <c r="A84" s="18" t="s">
        <v>285</v>
      </c>
      <c r="B84" s="19" t="s">
        <v>73</v>
      </c>
      <c r="C84" s="20" t="s">
        <v>16</v>
      </c>
      <c r="D84" s="20" t="s">
        <v>0</v>
      </c>
      <c r="E84" s="20" t="s">
        <v>0</v>
      </c>
      <c r="F84" s="20" t="s">
        <v>0</v>
      </c>
      <c r="G84" s="20" t="s">
        <v>0</v>
      </c>
      <c r="H84" s="40"/>
      <c r="I84" s="40"/>
      <c r="J84" s="40"/>
      <c r="K84" s="40"/>
      <c r="L84" s="127" t="s">
        <v>12</v>
      </c>
      <c r="M84" s="94"/>
      <c r="N84" s="51" t="str">
        <f t="shared" si="2"/>
        <v/>
      </c>
      <c r="O84" s="136"/>
    </row>
    <row r="85" spans="1:15" ht="75">
      <c r="A85" s="18" t="s">
        <v>286</v>
      </c>
      <c r="B85" s="19" t="s">
        <v>74</v>
      </c>
      <c r="C85" s="20" t="s">
        <v>16</v>
      </c>
      <c r="D85" s="20" t="s">
        <v>158</v>
      </c>
      <c r="E85" s="20" t="s">
        <v>0</v>
      </c>
      <c r="F85" s="20" t="s">
        <v>0</v>
      </c>
      <c r="G85" s="20" t="s">
        <v>0</v>
      </c>
      <c r="H85" s="39"/>
      <c r="I85" s="40"/>
      <c r="J85" s="40"/>
      <c r="K85" s="40"/>
      <c r="L85" s="19" t="s">
        <v>287</v>
      </c>
      <c r="M85" s="94"/>
      <c r="N85" s="51" t="str">
        <f t="shared" si="2"/>
        <v/>
      </c>
      <c r="O85" s="136"/>
    </row>
    <row r="86" spans="1:15" ht="45">
      <c r="A86" s="22" t="s">
        <v>288</v>
      </c>
      <c r="B86" s="19" t="s">
        <v>75</v>
      </c>
      <c r="C86" s="20" t="s">
        <v>16</v>
      </c>
      <c r="D86" s="20" t="s">
        <v>158</v>
      </c>
      <c r="E86" s="20" t="s">
        <v>0</v>
      </c>
      <c r="F86" s="20" t="s">
        <v>0</v>
      </c>
      <c r="G86" s="20" t="s">
        <v>0</v>
      </c>
      <c r="H86" s="39"/>
      <c r="I86" s="40"/>
      <c r="J86" s="40"/>
      <c r="K86" s="40"/>
      <c r="L86" s="19" t="s">
        <v>289</v>
      </c>
      <c r="M86" s="94"/>
      <c r="N86" s="51" t="str">
        <f t="shared" si="2"/>
        <v/>
      </c>
      <c r="O86" s="136"/>
    </row>
    <row r="87" spans="1:15" ht="45" customHeight="1">
      <c r="A87" s="18" t="s">
        <v>290</v>
      </c>
      <c r="B87" s="19" t="s">
        <v>76</v>
      </c>
      <c r="C87" s="20" t="s">
        <v>16</v>
      </c>
      <c r="D87" s="20" t="s">
        <v>158</v>
      </c>
      <c r="E87" s="20" t="s">
        <v>0</v>
      </c>
      <c r="F87" s="20" t="s">
        <v>0</v>
      </c>
      <c r="G87" s="20" t="s">
        <v>0</v>
      </c>
      <c r="H87" s="39"/>
      <c r="I87" s="40"/>
      <c r="J87" s="40"/>
      <c r="K87" s="40"/>
      <c r="L87" s="19" t="s">
        <v>77</v>
      </c>
      <c r="M87" s="94"/>
      <c r="N87" s="51" t="str">
        <f t="shared" si="2"/>
        <v/>
      </c>
      <c r="O87" s="136"/>
    </row>
    <row r="88" spans="1:15" ht="45" customHeight="1">
      <c r="A88" s="18" t="s">
        <v>291</v>
      </c>
      <c r="B88" s="19" t="s">
        <v>78</v>
      </c>
      <c r="C88" s="20" t="s">
        <v>16</v>
      </c>
      <c r="D88" s="20" t="s">
        <v>158</v>
      </c>
      <c r="E88" s="20" t="s">
        <v>0</v>
      </c>
      <c r="F88" s="20" t="s">
        <v>0</v>
      </c>
      <c r="G88" s="20" t="s">
        <v>0</v>
      </c>
      <c r="H88" s="39"/>
      <c r="I88" s="40"/>
      <c r="J88" s="40"/>
      <c r="K88" s="40"/>
      <c r="L88" s="19" t="s">
        <v>79</v>
      </c>
      <c r="M88" s="94"/>
      <c r="N88" s="51" t="str">
        <f t="shared" si="2"/>
        <v/>
      </c>
      <c r="O88" s="136"/>
    </row>
    <row r="89" spans="1:15" ht="60">
      <c r="A89" s="18" t="s">
        <v>292</v>
      </c>
      <c r="B89" s="23" t="s">
        <v>80</v>
      </c>
      <c r="C89" s="20" t="s">
        <v>16</v>
      </c>
      <c r="D89" s="20" t="s">
        <v>158</v>
      </c>
      <c r="E89" s="20" t="s">
        <v>0</v>
      </c>
      <c r="F89" s="20" t="s">
        <v>0</v>
      </c>
      <c r="G89" s="20" t="s">
        <v>0</v>
      </c>
      <c r="H89" s="39"/>
      <c r="I89" s="40"/>
      <c r="J89" s="40"/>
      <c r="K89" s="40"/>
      <c r="L89" s="19" t="s">
        <v>401</v>
      </c>
      <c r="M89" s="94"/>
      <c r="N89" s="51" t="str">
        <f t="shared" si="2"/>
        <v/>
      </c>
      <c r="O89" s="136"/>
    </row>
    <row r="90" spans="1:15">
      <c r="A90" s="100" t="s">
        <v>17</v>
      </c>
      <c r="B90" s="109" t="s">
        <v>81</v>
      </c>
      <c r="C90" s="45"/>
      <c r="D90" s="45"/>
      <c r="E90" s="45"/>
      <c r="F90" s="45"/>
      <c r="G90" s="46"/>
      <c r="H90" s="47"/>
      <c r="I90" s="47"/>
      <c r="J90" s="47"/>
      <c r="K90" s="86"/>
      <c r="L90" s="126" t="s">
        <v>17</v>
      </c>
      <c r="M90" s="48"/>
      <c r="N90" s="119"/>
      <c r="O90" s="163"/>
    </row>
    <row r="91" spans="1:15" ht="45">
      <c r="A91" s="18" t="s">
        <v>293</v>
      </c>
      <c r="B91" s="19" t="s">
        <v>82</v>
      </c>
      <c r="C91" s="20" t="s">
        <v>16</v>
      </c>
      <c r="D91" s="20" t="s">
        <v>0</v>
      </c>
      <c r="E91" s="20" t="s">
        <v>0</v>
      </c>
      <c r="F91" s="20" t="s">
        <v>0</v>
      </c>
      <c r="G91" s="20" t="s">
        <v>0</v>
      </c>
      <c r="H91" s="40"/>
      <c r="I91" s="40"/>
      <c r="J91" s="40"/>
      <c r="K91" s="40"/>
      <c r="L91" s="19" t="s">
        <v>83</v>
      </c>
      <c r="M91" s="94"/>
      <c r="N91" s="51" t="str">
        <f t="shared" si="2"/>
        <v/>
      </c>
      <c r="O91" s="136"/>
    </row>
    <row r="92" spans="1:15" ht="79.5" customHeight="1">
      <c r="A92" s="18" t="s">
        <v>294</v>
      </c>
      <c r="B92" s="19" t="s">
        <v>84</v>
      </c>
      <c r="C92" s="20" t="s">
        <v>16</v>
      </c>
      <c r="D92" s="20" t="s">
        <v>0</v>
      </c>
      <c r="E92" s="20" t="s">
        <v>0</v>
      </c>
      <c r="F92" s="20" t="s">
        <v>0</v>
      </c>
      <c r="G92" s="20" t="s">
        <v>0</v>
      </c>
      <c r="H92" s="40"/>
      <c r="I92" s="40"/>
      <c r="J92" s="40"/>
      <c r="K92" s="40"/>
      <c r="L92" s="19" t="s">
        <v>85</v>
      </c>
      <c r="M92" s="94"/>
      <c r="N92" s="51" t="str">
        <f t="shared" si="2"/>
        <v/>
      </c>
      <c r="O92" s="136"/>
    </row>
    <row r="93" spans="1:15">
      <c r="A93" s="100" t="s">
        <v>17</v>
      </c>
      <c r="B93" s="109" t="s">
        <v>172</v>
      </c>
      <c r="C93" s="45"/>
      <c r="D93" s="45"/>
      <c r="E93" s="45"/>
      <c r="F93" s="45"/>
      <c r="G93" s="46"/>
      <c r="H93" s="47"/>
      <c r="I93" s="47"/>
      <c r="J93" s="47"/>
      <c r="K93" s="86"/>
      <c r="L93" s="126" t="s">
        <v>17</v>
      </c>
      <c r="M93" s="48"/>
      <c r="N93" s="119"/>
      <c r="O93" s="163"/>
    </row>
    <row r="94" spans="1:15" ht="135">
      <c r="A94" s="18" t="s">
        <v>295</v>
      </c>
      <c r="B94" s="19" t="s">
        <v>296</v>
      </c>
      <c r="C94" s="20" t="s">
        <v>16</v>
      </c>
      <c r="D94" s="20" t="s">
        <v>0</v>
      </c>
      <c r="E94" s="20" t="s">
        <v>0</v>
      </c>
      <c r="F94" s="20" t="s">
        <v>0</v>
      </c>
      <c r="G94" s="20" t="s">
        <v>0</v>
      </c>
      <c r="H94" s="40"/>
      <c r="I94" s="40"/>
      <c r="J94" s="40"/>
      <c r="K94" s="40"/>
      <c r="L94" s="19" t="s">
        <v>86</v>
      </c>
      <c r="M94" s="94"/>
      <c r="N94" s="51" t="str">
        <f t="shared" si="2"/>
        <v/>
      </c>
      <c r="O94" s="136"/>
    </row>
    <row r="95" spans="1:15" ht="240">
      <c r="A95" s="18" t="s">
        <v>297</v>
      </c>
      <c r="B95" s="19" t="s">
        <v>298</v>
      </c>
      <c r="C95" s="20" t="s">
        <v>16</v>
      </c>
      <c r="D95" s="20" t="s">
        <v>158</v>
      </c>
      <c r="E95" s="20" t="s">
        <v>0</v>
      </c>
      <c r="F95" s="20" t="s">
        <v>0</v>
      </c>
      <c r="G95" s="20" t="s">
        <v>0</v>
      </c>
      <c r="H95" s="39"/>
      <c r="I95" s="40"/>
      <c r="J95" s="40"/>
      <c r="K95" s="40"/>
      <c r="L95" s="19" t="s">
        <v>299</v>
      </c>
      <c r="M95" s="94"/>
      <c r="N95" s="51" t="str">
        <f t="shared" si="2"/>
        <v/>
      </c>
      <c r="O95" s="136"/>
    </row>
    <row r="96" spans="1:15" ht="45" customHeight="1">
      <c r="A96" s="18" t="s">
        <v>300</v>
      </c>
      <c r="B96" s="19" t="s">
        <v>87</v>
      </c>
      <c r="C96" s="20" t="s">
        <v>16</v>
      </c>
      <c r="D96" s="20" t="s">
        <v>0</v>
      </c>
      <c r="E96" s="20" t="s">
        <v>0</v>
      </c>
      <c r="F96" s="20" t="s">
        <v>0</v>
      </c>
      <c r="G96" s="20" t="s">
        <v>0</v>
      </c>
      <c r="H96" s="40"/>
      <c r="I96" s="40"/>
      <c r="J96" s="40"/>
      <c r="K96" s="40"/>
      <c r="L96" s="19"/>
      <c r="M96" s="94"/>
      <c r="N96" s="51" t="str">
        <f t="shared" si="2"/>
        <v/>
      </c>
      <c r="O96" s="136"/>
    </row>
    <row r="97" spans="1:15">
      <c r="A97" s="100" t="s">
        <v>17</v>
      </c>
      <c r="B97" s="109" t="s">
        <v>88</v>
      </c>
      <c r="C97" s="45"/>
      <c r="D97" s="45"/>
      <c r="E97" s="45"/>
      <c r="F97" s="45"/>
      <c r="G97" s="46"/>
      <c r="H97" s="47"/>
      <c r="I97" s="47"/>
      <c r="J97" s="47"/>
      <c r="K97" s="86"/>
      <c r="L97" s="126" t="s">
        <v>17</v>
      </c>
      <c r="M97" s="48"/>
      <c r="N97" s="119"/>
      <c r="O97" s="163"/>
    </row>
    <row r="98" spans="1:15" ht="45" customHeight="1">
      <c r="A98" s="22" t="s">
        <v>301</v>
      </c>
      <c r="B98" s="19" t="s">
        <v>89</v>
      </c>
      <c r="C98" s="20" t="s">
        <v>16</v>
      </c>
      <c r="D98" s="20" t="s">
        <v>158</v>
      </c>
      <c r="E98" s="20" t="s">
        <v>158</v>
      </c>
      <c r="F98" s="20" t="s">
        <v>158</v>
      </c>
      <c r="G98" s="20" t="s">
        <v>0</v>
      </c>
      <c r="H98" s="39"/>
      <c r="I98" s="39"/>
      <c r="J98" s="39"/>
      <c r="K98" s="40"/>
      <c r="L98" s="19" t="s">
        <v>90</v>
      </c>
      <c r="M98" s="94"/>
      <c r="N98" s="51" t="str">
        <f t="shared" si="2"/>
        <v/>
      </c>
      <c r="O98" s="136"/>
    </row>
    <row r="99" spans="1:15" ht="90">
      <c r="A99" s="22" t="s">
        <v>302</v>
      </c>
      <c r="B99" s="19" t="s">
        <v>91</v>
      </c>
      <c r="C99" s="20" t="s">
        <v>11</v>
      </c>
      <c r="D99" s="20" t="s">
        <v>158</v>
      </c>
      <c r="E99" s="20" t="s">
        <v>158</v>
      </c>
      <c r="F99" s="20" t="s">
        <v>158</v>
      </c>
      <c r="G99" s="20" t="s">
        <v>0</v>
      </c>
      <c r="H99" s="42"/>
      <c r="I99" s="42"/>
      <c r="J99" s="42"/>
      <c r="K99" s="40"/>
      <c r="L99" s="19" t="s">
        <v>303</v>
      </c>
      <c r="M99" s="94"/>
      <c r="N99" s="51" t="str">
        <f t="shared" si="2"/>
        <v/>
      </c>
      <c r="O99" s="136"/>
    </row>
    <row r="100" spans="1:15" ht="45" customHeight="1">
      <c r="A100" s="22" t="s">
        <v>304</v>
      </c>
      <c r="B100" s="19" t="s">
        <v>92</v>
      </c>
      <c r="C100" s="20" t="s">
        <v>16</v>
      </c>
      <c r="D100" s="20" t="s">
        <v>0</v>
      </c>
      <c r="E100" s="20" t="s">
        <v>0</v>
      </c>
      <c r="F100" s="20" t="s">
        <v>0</v>
      </c>
      <c r="G100" s="20" t="s">
        <v>0</v>
      </c>
      <c r="H100" s="40"/>
      <c r="I100" s="40"/>
      <c r="J100" s="40"/>
      <c r="K100" s="40"/>
      <c r="L100" s="19" t="s">
        <v>402</v>
      </c>
      <c r="M100" s="94"/>
      <c r="N100" s="51" t="str">
        <f t="shared" si="2"/>
        <v/>
      </c>
      <c r="O100" s="136"/>
    </row>
    <row r="101" spans="1:15" ht="45" customHeight="1">
      <c r="A101" s="22" t="s">
        <v>305</v>
      </c>
      <c r="B101" s="19" t="s">
        <v>93</v>
      </c>
      <c r="C101" s="20" t="s">
        <v>16</v>
      </c>
      <c r="D101" s="20" t="s">
        <v>158</v>
      </c>
      <c r="E101" s="20" t="s">
        <v>158</v>
      </c>
      <c r="F101" s="20" t="s">
        <v>158</v>
      </c>
      <c r="G101" s="20" t="s">
        <v>158</v>
      </c>
      <c r="H101" s="39"/>
      <c r="I101" s="39"/>
      <c r="J101" s="39"/>
      <c r="K101" s="39"/>
      <c r="L101" s="127" t="s">
        <v>12</v>
      </c>
      <c r="M101" s="94"/>
      <c r="N101" s="51" t="str">
        <f t="shared" si="2"/>
        <v/>
      </c>
      <c r="O101" s="136"/>
    </row>
    <row r="102" spans="1:15">
      <c r="A102" s="100" t="s">
        <v>17</v>
      </c>
      <c r="B102" s="109" t="s">
        <v>306</v>
      </c>
      <c r="C102" s="45"/>
      <c r="D102" s="45"/>
      <c r="E102" s="45"/>
      <c r="F102" s="45"/>
      <c r="G102" s="46"/>
      <c r="H102" s="47"/>
      <c r="I102" s="47"/>
      <c r="J102" s="47"/>
      <c r="K102" s="85"/>
      <c r="L102" s="126" t="s">
        <v>17</v>
      </c>
      <c r="M102" s="48"/>
      <c r="N102" s="119"/>
      <c r="O102" s="163"/>
    </row>
    <row r="103" spans="1:15" ht="45" customHeight="1">
      <c r="A103" s="18" t="s">
        <v>307</v>
      </c>
      <c r="B103" s="19" t="s">
        <v>94</v>
      </c>
      <c r="C103" s="20" t="s">
        <v>0</v>
      </c>
      <c r="D103" s="20" t="s">
        <v>0</v>
      </c>
      <c r="E103" s="20" t="s">
        <v>0</v>
      </c>
      <c r="F103" s="20" t="s">
        <v>0</v>
      </c>
      <c r="G103" s="20" t="s">
        <v>0</v>
      </c>
      <c r="H103" s="40"/>
      <c r="I103" s="40"/>
      <c r="J103" s="40"/>
      <c r="K103" s="40"/>
      <c r="L103" s="127" t="s">
        <v>12</v>
      </c>
      <c r="M103" s="94"/>
      <c r="N103" s="51" t="str">
        <f t="shared" si="2"/>
        <v/>
      </c>
      <c r="O103" s="136"/>
    </row>
    <row r="104" spans="1:15" ht="45" customHeight="1">
      <c r="A104" s="18" t="s">
        <v>308</v>
      </c>
      <c r="B104" s="23" t="s">
        <v>95</v>
      </c>
      <c r="C104" s="20" t="s">
        <v>11</v>
      </c>
      <c r="D104" s="20" t="s">
        <v>158</v>
      </c>
      <c r="E104" s="20" t="s">
        <v>0</v>
      </c>
      <c r="F104" s="20" t="s">
        <v>0</v>
      </c>
      <c r="G104" s="20" t="s">
        <v>0</v>
      </c>
      <c r="H104" s="39"/>
      <c r="I104" s="40"/>
      <c r="J104" s="40"/>
      <c r="K104" s="40"/>
      <c r="L104" s="19" t="s">
        <v>96</v>
      </c>
      <c r="M104" s="94"/>
      <c r="N104" s="51" t="str">
        <f t="shared" si="2"/>
        <v/>
      </c>
      <c r="O104" s="136"/>
    </row>
    <row r="105" spans="1:15" ht="159.75" customHeight="1">
      <c r="A105" s="18" t="s">
        <v>309</v>
      </c>
      <c r="B105" s="19" t="s">
        <v>403</v>
      </c>
      <c r="C105" s="20" t="s">
        <v>16</v>
      </c>
      <c r="D105" s="20" t="s">
        <v>158</v>
      </c>
      <c r="E105" s="20" t="s">
        <v>0</v>
      </c>
      <c r="F105" s="20" t="s">
        <v>0</v>
      </c>
      <c r="G105" s="20" t="s">
        <v>0</v>
      </c>
      <c r="H105" s="42"/>
      <c r="I105" s="40"/>
      <c r="J105" s="40"/>
      <c r="K105" s="40"/>
      <c r="L105" s="19" t="s">
        <v>97</v>
      </c>
      <c r="M105" s="94"/>
      <c r="N105" s="51" t="str">
        <f t="shared" si="2"/>
        <v/>
      </c>
      <c r="O105" s="136"/>
    </row>
    <row r="106" spans="1:15" ht="118.5" customHeight="1">
      <c r="A106" s="18" t="s">
        <v>310</v>
      </c>
      <c r="B106" s="19" t="s">
        <v>98</v>
      </c>
      <c r="C106" s="20" t="s">
        <v>16</v>
      </c>
      <c r="D106" s="20" t="s">
        <v>158</v>
      </c>
      <c r="E106" s="20" t="s">
        <v>158</v>
      </c>
      <c r="F106" s="20" t="s">
        <v>0</v>
      </c>
      <c r="G106" s="20" t="s">
        <v>0</v>
      </c>
      <c r="H106" s="42"/>
      <c r="I106" s="42"/>
      <c r="J106" s="40"/>
      <c r="K106" s="40"/>
      <c r="L106" s="19" t="s">
        <v>99</v>
      </c>
      <c r="M106" s="93"/>
      <c r="N106" s="51" t="str">
        <f t="shared" si="2"/>
        <v/>
      </c>
      <c r="O106" s="127"/>
    </row>
    <row r="107" spans="1:15" ht="45">
      <c r="A107" s="18" t="s">
        <v>311</v>
      </c>
      <c r="B107" s="19" t="s">
        <v>100</v>
      </c>
      <c r="C107" s="20" t="s">
        <v>11</v>
      </c>
      <c r="D107" s="20" t="s">
        <v>158</v>
      </c>
      <c r="E107" s="20" t="s">
        <v>158</v>
      </c>
      <c r="F107" s="20" t="s">
        <v>0</v>
      </c>
      <c r="G107" s="20" t="s">
        <v>0</v>
      </c>
      <c r="H107" s="39"/>
      <c r="I107" s="39"/>
      <c r="J107" s="40"/>
      <c r="K107" s="40"/>
      <c r="L107" s="19" t="s">
        <v>404</v>
      </c>
      <c r="M107" s="93"/>
      <c r="N107" s="51" t="str">
        <f t="shared" si="2"/>
        <v/>
      </c>
      <c r="O107" s="127"/>
    </row>
    <row r="108" spans="1:15" ht="68.25" customHeight="1">
      <c r="A108" s="18" t="s">
        <v>312</v>
      </c>
      <c r="B108" s="19" t="s">
        <v>101</v>
      </c>
      <c r="C108" s="20" t="s">
        <v>11</v>
      </c>
      <c r="D108" s="20" t="s">
        <v>158</v>
      </c>
      <c r="E108" s="20" t="s">
        <v>158</v>
      </c>
      <c r="F108" s="20" t="s">
        <v>0</v>
      </c>
      <c r="G108" s="20" t="s">
        <v>0</v>
      </c>
      <c r="H108" s="42"/>
      <c r="I108" s="42"/>
      <c r="J108" s="40"/>
      <c r="K108" s="40"/>
      <c r="L108" s="19" t="s">
        <v>102</v>
      </c>
      <c r="M108" s="93"/>
      <c r="N108" s="51" t="str">
        <f t="shared" si="2"/>
        <v/>
      </c>
      <c r="O108" s="127"/>
    </row>
    <row r="109" spans="1:15">
      <c r="A109" s="71" t="s">
        <v>165</v>
      </c>
      <c r="B109" s="28"/>
      <c r="C109" s="28"/>
      <c r="D109" s="28"/>
      <c r="E109" s="28"/>
      <c r="F109" s="28"/>
      <c r="G109" s="28"/>
      <c r="H109" s="97">
        <f>COUNTIF(D$57:D$108,"M")</f>
        <v>13</v>
      </c>
      <c r="I109" s="97">
        <f t="shared" ref="I109:K109" si="3">COUNTIF(E$57:E$108,"M")</f>
        <v>29</v>
      </c>
      <c r="J109" s="97">
        <f t="shared" si="3"/>
        <v>36</v>
      </c>
      <c r="K109" s="97">
        <f t="shared" si="3"/>
        <v>39</v>
      </c>
      <c r="L109" s="28"/>
      <c r="M109" s="67" t="str">
        <f>IF(H$110=0,"",IF((H$109=SUM(H110:H112)),"","Please fill in all the control points for Year 1!"))</f>
        <v/>
      </c>
      <c r="N109" s="121"/>
      <c r="O109" s="165"/>
    </row>
    <row r="110" spans="1:15">
      <c r="A110" s="68" t="s">
        <v>160</v>
      </c>
      <c r="B110" s="69"/>
      <c r="C110" s="69"/>
      <c r="D110" s="69"/>
      <c r="E110" s="69"/>
      <c r="F110" s="69"/>
      <c r="G110" s="69"/>
      <c r="H110" s="98">
        <f>COUNTIFS(D$57:D$108,"M",H$57:H$108,"C")</f>
        <v>0</v>
      </c>
      <c r="I110" s="98">
        <f t="shared" ref="I110:K110" si="4">COUNTIFS(E$57:E$108,"M",I$57:I$108,"C")</f>
        <v>0</v>
      </c>
      <c r="J110" s="98">
        <f t="shared" si="4"/>
        <v>0</v>
      </c>
      <c r="K110" s="98">
        <f t="shared" si="4"/>
        <v>0</v>
      </c>
      <c r="L110" s="132"/>
      <c r="M110" s="67" t="str">
        <f>IF(I$110=0,"",IF((I$109=SUM(I110:I112)),"","Please fill in all the control points for Year 2!"))</f>
        <v/>
      </c>
      <c r="N110" s="121"/>
      <c r="O110" s="165"/>
    </row>
    <row r="111" spans="1:15">
      <c r="A111" s="71" t="s">
        <v>161</v>
      </c>
      <c r="B111" s="28"/>
      <c r="C111" s="28"/>
      <c r="D111" s="28"/>
      <c r="E111" s="28"/>
      <c r="F111" s="28"/>
      <c r="G111" s="28"/>
      <c r="H111" s="98">
        <f>COUNTIFS(D$57:D$108,"M",H$57:H$108,"N/C")</f>
        <v>0</v>
      </c>
      <c r="I111" s="98">
        <f t="shared" ref="I111:K111" si="5">COUNTIFS(E$57:E$108,"M",I$57:I$108,"N/C")</f>
        <v>0</v>
      </c>
      <c r="J111" s="98">
        <f t="shared" si="5"/>
        <v>0</v>
      </c>
      <c r="K111" s="98">
        <f t="shared" si="5"/>
        <v>0</v>
      </c>
      <c r="L111" s="28"/>
      <c r="M111" s="67" t="str">
        <f>IF(J$110=0,"",IF((J$109=SUM(J110:J112)),"","Please fill in all the control points for Year 3!"))</f>
        <v/>
      </c>
      <c r="N111" s="121"/>
      <c r="O111" s="165"/>
    </row>
    <row r="112" spans="1:15">
      <c r="A112" s="68" t="s">
        <v>162</v>
      </c>
      <c r="B112" s="69"/>
      <c r="C112" s="69"/>
      <c r="D112" s="69"/>
      <c r="E112" s="69"/>
      <c r="F112" s="69"/>
      <c r="G112" s="69"/>
      <c r="H112" s="98">
        <f>COUNTIFS(D$57:D$108,"M",H$57:H$108,"N/A")</f>
        <v>0</v>
      </c>
      <c r="I112" s="98">
        <f t="shared" ref="I112:J112" si="6">COUNTIFS(E$57:E$108,"M",I$57:I$108,"N/A")</f>
        <v>0</v>
      </c>
      <c r="J112" s="98">
        <f t="shared" si="6"/>
        <v>0</v>
      </c>
      <c r="K112" s="98">
        <f>COUNTIFS(G$57:G$108,"M",K$57:K$108,"N/A")</f>
        <v>0</v>
      </c>
      <c r="L112" s="132"/>
      <c r="M112" s="67" t="str">
        <f>IF(K$110=0,"",IF((K$109=SUM(K110:K112)),"","Please fill in all the control points for Year 4!"))</f>
        <v/>
      </c>
      <c r="N112" s="121"/>
      <c r="O112" s="165"/>
    </row>
    <row r="113" spans="1:15">
      <c r="A113" s="71" t="s">
        <v>166</v>
      </c>
      <c r="B113" s="28"/>
      <c r="C113" s="28"/>
      <c r="D113" s="28"/>
      <c r="E113" s="28"/>
      <c r="F113" s="28"/>
      <c r="G113" s="28"/>
      <c r="H113" s="97">
        <f>COUNTIF(D$57:D$108,"X")</f>
        <v>29</v>
      </c>
      <c r="I113" s="97">
        <f t="shared" ref="I113:K113" si="7">COUNTIF(E$57:E$108,"X")</f>
        <v>13</v>
      </c>
      <c r="J113" s="97">
        <f t="shared" si="7"/>
        <v>6</v>
      </c>
      <c r="K113" s="97">
        <f t="shared" si="7"/>
        <v>3</v>
      </c>
      <c r="L113" s="28"/>
      <c r="M113" s="52" t="str">
        <f t="shared" ref="M113:M115" si="8">IF(OR(H113="N/A",I113="N/A",J113="N/A",K113="N/A"),"Please comment!","")</f>
        <v/>
      </c>
      <c r="N113" s="121"/>
      <c r="O113" s="166"/>
    </row>
    <row r="114" spans="1:15">
      <c r="A114" s="68" t="s">
        <v>164</v>
      </c>
      <c r="B114" s="69"/>
      <c r="C114" s="69"/>
      <c r="D114" s="69"/>
      <c r="E114" s="69"/>
      <c r="F114" s="69"/>
      <c r="G114" s="69"/>
      <c r="H114" s="141">
        <f>COUNTIFS(D$57:D$108,"X",H$57:H$108,"C")</f>
        <v>0</v>
      </c>
      <c r="I114" s="141">
        <f t="shared" ref="I114:K114" si="9">COUNTIFS(E$57:E$108,"X",I$57:I$108,"C")</f>
        <v>0</v>
      </c>
      <c r="J114" s="141">
        <f t="shared" si="9"/>
        <v>0</v>
      </c>
      <c r="K114" s="141">
        <f t="shared" si="9"/>
        <v>0</v>
      </c>
      <c r="L114" s="132"/>
      <c r="M114" s="52" t="str">
        <f t="shared" si="8"/>
        <v/>
      </c>
      <c r="N114" s="121"/>
      <c r="O114" s="166"/>
    </row>
    <row r="115" spans="1:15">
      <c r="A115" s="72"/>
      <c r="B115" s="28"/>
      <c r="C115" s="28"/>
      <c r="D115" s="28"/>
      <c r="E115" s="28"/>
      <c r="F115" s="28"/>
      <c r="G115" s="28"/>
      <c r="H115" s="29"/>
      <c r="I115" s="29"/>
      <c r="J115" s="29"/>
      <c r="K115" s="29"/>
      <c r="L115" s="28"/>
      <c r="M115" s="52" t="str">
        <f t="shared" si="8"/>
        <v/>
      </c>
      <c r="N115" s="121"/>
      <c r="O115" s="166"/>
    </row>
    <row r="116" spans="1:15">
      <c r="A116" s="7" t="s">
        <v>103</v>
      </c>
      <c r="B116" s="8"/>
      <c r="C116" s="8"/>
      <c r="D116" s="8"/>
      <c r="E116" s="8"/>
      <c r="F116" s="8"/>
      <c r="G116" s="8"/>
      <c r="H116" s="37"/>
      <c r="I116" s="37"/>
      <c r="J116" s="37"/>
      <c r="K116" s="37"/>
      <c r="L116" s="8"/>
      <c r="M116" s="95"/>
      <c r="N116" s="122"/>
      <c r="O116" s="167"/>
    </row>
    <row r="117" spans="1:15">
      <c r="A117" s="102" t="s">
        <v>17</v>
      </c>
      <c r="B117" s="111" t="s">
        <v>313</v>
      </c>
      <c r="C117" s="53"/>
      <c r="D117" s="53"/>
      <c r="E117" s="53"/>
      <c r="F117" s="53"/>
      <c r="G117" s="53"/>
      <c r="H117" s="54" t="s">
        <v>17</v>
      </c>
      <c r="I117" s="54" t="s">
        <v>17</v>
      </c>
      <c r="J117" s="54" t="s">
        <v>17</v>
      </c>
      <c r="K117" s="54" t="s">
        <v>17</v>
      </c>
      <c r="L117" s="133" t="s">
        <v>17</v>
      </c>
      <c r="M117" s="55"/>
      <c r="N117" s="123"/>
      <c r="O117" s="168"/>
    </row>
    <row r="118" spans="1:15">
      <c r="A118" s="103" t="s">
        <v>17</v>
      </c>
      <c r="B118" s="112" t="s">
        <v>173</v>
      </c>
      <c r="C118" s="26"/>
      <c r="D118" s="26"/>
      <c r="E118" s="26"/>
      <c r="F118" s="26"/>
      <c r="G118" s="26"/>
      <c r="H118" s="41" t="s">
        <v>17</v>
      </c>
      <c r="I118" s="41" t="s">
        <v>17</v>
      </c>
      <c r="J118" s="41" t="s">
        <v>17</v>
      </c>
      <c r="K118" s="41" t="s">
        <v>17</v>
      </c>
      <c r="L118" s="134"/>
      <c r="M118" s="27"/>
      <c r="N118" s="120"/>
      <c r="O118" s="169"/>
    </row>
    <row r="119" spans="1:15" ht="165">
      <c r="A119" s="21" t="s">
        <v>314</v>
      </c>
      <c r="B119" s="19" t="s">
        <v>104</v>
      </c>
      <c r="C119" s="20" t="s">
        <v>16</v>
      </c>
      <c r="D119" s="20" t="s">
        <v>0</v>
      </c>
      <c r="E119" s="20" t="s">
        <v>0</v>
      </c>
      <c r="F119" s="20" t="s">
        <v>0</v>
      </c>
      <c r="G119" s="20" t="s">
        <v>0</v>
      </c>
      <c r="H119" s="40"/>
      <c r="I119" s="40"/>
      <c r="J119" s="40"/>
      <c r="K119" s="40"/>
      <c r="L119" s="127"/>
      <c r="M119" s="94"/>
      <c r="N119" s="51" t="str">
        <f t="shared" si="2"/>
        <v/>
      </c>
      <c r="O119" s="136"/>
    </row>
    <row r="120" spans="1:15" ht="357" customHeight="1">
      <c r="A120" s="18" t="s">
        <v>315</v>
      </c>
      <c r="B120" s="19" t="s">
        <v>316</v>
      </c>
      <c r="C120" s="20" t="s">
        <v>16</v>
      </c>
      <c r="D120" s="20" t="s">
        <v>0</v>
      </c>
      <c r="E120" s="20" t="s">
        <v>0</v>
      </c>
      <c r="F120" s="20" t="s">
        <v>0</v>
      </c>
      <c r="G120" s="20" t="s">
        <v>0</v>
      </c>
      <c r="H120" s="40"/>
      <c r="I120" s="40"/>
      <c r="J120" s="40"/>
      <c r="K120" s="40"/>
      <c r="L120" s="135"/>
      <c r="M120" s="142" t="s">
        <v>389</v>
      </c>
      <c r="N120" s="51" t="str">
        <f>IF(OR((H120="N/A")*AND(D120="M"),(I120="N/A")*AND(E120="M"),(J120="N/A")*AND(F120="M"),(K120="N/A")*AND(G120="M"),H120="N/C",I120="N/C",J120="N/C",K120="N/C"),IF(M120="N.B.: Non-compliance with G.C.77 should not lead to exclusion of the group member, provided that action is taken in accordance with G.C. 78.
","Please comment!",""),"")</f>
        <v/>
      </c>
      <c r="O120" s="136"/>
    </row>
    <row r="121" spans="1:15" ht="120">
      <c r="A121" s="18" t="s">
        <v>317</v>
      </c>
      <c r="B121" s="19" t="s">
        <v>405</v>
      </c>
      <c r="C121" s="20" t="s">
        <v>11</v>
      </c>
      <c r="D121" s="20" t="s">
        <v>158</v>
      </c>
      <c r="E121" s="20" t="s">
        <v>0</v>
      </c>
      <c r="F121" s="20" t="s">
        <v>0</v>
      </c>
      <c r="G121" s="20" t="s">
        <v>0</v>
      </c>
      <c r="H121" s="42"/>
      <c r="I121" s="40"/>
      <c r="J121" s="40"/>
      <c r="K121" s="40"/>
      <c r="L121" s="19" t="s">
        <v>318</v>
      </c>
      <c r="M121" s="94"/>
      <c r="N121" s="51" t="str">
        <f t="shared" si="2"/>
        <v/>
      </c>
      <c r="O121" s="136" t="s">
        <v>424</v>
      </c>
    </row>
    <row r="122" spans="1:15">
      <c r="A122" s="101" t="s">
        <v>17</v>
      </c>
      <c r="B122" s="110" t="s">
        <v>105</v>
      </c>
      <c r="C122" s="87"/>
      <c r="D122" s="87"/>
      <c r="E122" s="87"/>
      <c r="F122" s="87"/>
      <c r="G122" s="87"/>
      <c r="H122" s="88"/>
      <c r="I122" s="88"/>
      <c r="J122" s="88"/>
      <c r="K122" s="89"/>
      <c r="L122" s="128"/>
      <c r="M122" s="90"/>
      <c r="N122" s="120"/>
      <c r="O122" s="164"/>
    </row>
    <row r="123" spans="1:15" ht="60">
      <c r="A123" s="18" t="s">
        <v>319</v>
      </c>
      <c r="B123" s="19" t="s">
        <v>320</v>
      </c>
      <c r="C123" s="20" t="s">
        <v>16</v>
      </c>
      <c r="D123" s="20" t="s">
        <v>158</v>
      </c>
      <c r="E123" s="20" t="s">
        <v>158</v>
      </c>
      <c r="F123" s="20" t="s">
        <v>0</v>
      </c>
      <c r="G123" s="20" t="s">
        <v>0</v>
      </c>
      <c r="H123" s="42"/>
      <c r="I123" s="42"/>
      <c r="J123" s="40"/>
      <c r="K123" s="40"/>
      <c r="L123" s="19" t="s">
        <v>321</v>
      </c>
      <c r="M123" s="94"/>
      <c r="N123" s="51" t="str">
        <f t="shared" si="2"/>
        <v/>
      </c>
      <c r="O123" s="136" t="s">
        <v>425</v>
      </c>
    </row>
    <row r="124" spans="1:15" ht="45" customHeight="1">
      <c r="A124" s="18" t="s">
        <v>322</v>
      </c>
      <c r="B124" s="19" t="s">
        <v>106</v>
      </c>
      <c r="C124" s="20" t="s">
        <v>11</v>
      </c>
      <c r="D124" s="20" t="s">
        <v>158</v>
      </c>
      <c r="E124" s="20" t="s">
        <v>158</v>
      </c>
      <c r="F124" s="20" t="s">
        <v>158</v>
      </c>
      <c r="G124" s="20" t="s">
        <v>158</v>
      </c>
      <c r="H124" s="39"/>
      <c r="I124" s="39"/>
      <c r="J124" s="39"/>
      <c r="K124" s="39"/>
      <c r="L124" s="127" t="s">
        <v>107</v>
      </c>
      <c r="M124" s="94"/>
      <c r="N124" s="51" t="str">
        <f t="shared" si="2"/>
        <v/>
      </c>
      <c r="O124" s="136"/>
    </row>
    <row r="125" spans="1:15">
      <c r="A125" s="101" t="s">
        <v>12</v>
      </c>
      <c r="B125" s="110" t="s">
        <v>323</v>
      </c>
      <c r="C125" s="87"/>
      <c r="D125" s="87"/>
      <c r="E125" s="87"/>
      <c r="F125" s="87"/>
      <c r="G125" s="87"/>
      <c r="H125" s="88"/>
      <c r="I125" s="88"/>
      <c r="J125" s="88"/>
      <c r="K125" s="89"/>
      <c r="L125" s="128"/>
      <c r="M125" s="90"/>
      <c r="N125" s="120"/>
      <c r="O125" s="164"/>
    </row>
    <row r="126" spans="1:15" ht="105">
      <c r="A126" s="113" t="s">
        <v>324</v>
      </c>
      <c r="B126" s="19" t="s">
        <v>325</v>
      </c>
      <c r="C126" s="20" t="s">
        <v>11</v>
      </c>
      <c r="D126" s="20" t="s">
        <v>0</v>
      </c>
      <c r="E126" s="20" t="s">
        <v>0</v>
      </c>
      <c r="F126" s="20" t="s">
        <v>0</v>
      </c>
      <c r="G126" s="20" t="s">
        <v>0</v>
      </c>
      <c r="H126" s="40"/>
      <c r="I126" s="40"/>
      <c r="J126" s="40"/>
      <c r="K126" s="40"/>
      <c r="L126" s="136" t="s">
        <v>326</v>
      </c>
      <c r="M126" s="94" t="s">
        <v>461</v>
      </c>
      <c r="N126" s="51" t="str">
        <f t="shared" si="2"/>
        <v/>
      </c>
      <c r="O126" s="136"/>
    </row>
    <row r="127" spans="1:15" ht="47.25" customHeight="1">
      <c r="A127" s="18" t="s">
        <v>327</v>
      </c>
      <c r="B127" s="19" t="s">
        <v>108</v>
      </c>
      <c r="C127" s="20" t="s">
        <v>11</v>
      </c>
      <c r="D127" s="20" t="s">
        <v>0</v>
      </c>
      <c r="E127" s="20" t="s">
        <v>0</v>
      </c>
      <c r="F127" s="20" t="s">
        <v>0</v>
      </c>
      <c r="G127" s="20" t="s">
        <v>0</v>
      </c>
      <c r="H127" s="40"/>
      <c r="I127" s="40"/>
      <c r="J127" s="40"/>
      <c r="K127" s="40"/>
      <c r="L127" s="136"/>
      <c r="M127" s="94" t="s">
        <v>461</v>
      </c>
      <c r="N127" s="51" t="str">
        <f t="shared" si="2"/>
        <v/>
      </c>
      <c r="O127" s="136"/>
    </row>
    <row r="128" spans="1:15" ht="111" customHeight="1">
      <c r="A128" s="18" t="s">
        <v>328</v>
      </c>
      <c r="B128" s="19" t="s">
        <v>329</v>
      </c>
      <c r="C128" s="20" t="s">
        <v>11</v>
      </c>
      <c r="D128" s="20" t="s">
        <v>0</v>
      </c>
      <c r="E128" s="20" t="s">
        <v>0</v>
      </c>
      <c r="F128" s="20" t="s">
        <v>0</v>
      </c>
      <c r="G128" s="20" t="s">
        <v>0</v>
      </c>
      <c r="H128" s="40"/>
      <c r="I128" s="40"/>
      <c r="J128" s="40"/>
      <c r="K128" s="40"/>
      <c r="L128" s="136" t="s">
        <v>109</v>
      </c>
      <c r="M128" s="94"/>
      <c r="N128" s="51" t="str">
        <f t="shared" si="2"/>
        <v/>
      </c>
      <c r="O128" s="136"/>
    </row>
    <row r="129" spans="1:15">
      <c r="A129" s="101" t="s">
        <v>17</v>
      </c>
      <c r="B129" s="110" t="s">
        <v>330</v>
      </c>
      <c r="C129" s="87"/>
      <c r="D129" s="87"/>
      <c r="E129" s="87"/>
      <c r="F129" s="87"/>
      <c r="G129" s="87"/>
      <c r="H129" s="88"/>
      <c r="I129" s="88"/>
      <c r="J129" s="88"/>
      <c r="K129" s="89"/>
      <c r="L129" s="128" t="s">
        <v>17</v>
      </c>
      <c r="M129" s="90"/>
      <c r="N129" s="120"/>
      <c r="O129" s="164"/>
    </row>
    <row r="130" spans="1:15" ht="105">
      <c r="A130" s="18" t="s">
        <v>331</v>
      </c>
      <c r="B130" s="19" t="s">
        <v>332</v>
      </c>
      <c r="C130" s="20" t="s">
        <v>11</v>
      </c>
      <c r="D130" s="20" t="s">
        <v>0</v>
      </c>
      <c r="E130" s="20" t="s">
        <v>0</v>
      </c>
      <c r="F130" s="20" t="s">
        <v>0</v>
      </c>
      <c r="G130" s="20" t="s">
        <v>0</v>
      </c>
      <c r="H130" s="40"/>
      <c r="I130" s="40"/>
      <c r="J130" s="40"/>
      <c r="K130" s="40"/>
      <c r="L130" s="19" t="s">
        <v>110</v>
      </c>
      <c r="M130" s="94" t="s">
        <v>462</v>
      </c>
      <c r="N130" s="51" t="str">
        <f t="shared" si="2"/>
        <v/>
      </c>
      <c r="O130" s="136"/>
    </row>
    <row r="131" spans="1:15" ht="99.75" customHeight="1">
      <c r="A131" s="18" t="s">
        <v>333</v>
      </c>
      <c r="B131" s="19" t="s">
        <v>334</v>
      </c>
      <c r="C131" s="20" t="s">
        <v>11</v>
      </c>
      <c r="D131" s="20" t="s">
        <v>0</v>
      </c>
      <c r="E131" s="20" t="s">
        <v>0</v>
      </c>
      <c r="F131" s="20" t="s">
        <v>0</v>
      </c>
      <c r="G131" s="20" t="s">
        <v>0</v>
      </c>
      <c r="H131" s="40"/>
      <c r="I131" s="40"/>
      <c r="J131" s="40"/>
      <c r="K131" s="40"/>
      <c r="L131" s="19"/>
      <c r="M131" s="94"/>
      <c r="N131" s="51" t="str">
        <f t="shared" si="2"/>
        <v/>
      </c>
      <c r="O131" s="136"/>
    </row>
    <row r="132" spans="1:15">
      <c r="A132" s="101"/>
      <c r="B132" s="110" t="s">
        <v>335</v>
      </c>
      <c r="C132" s="87"/>
      <c r="D132" s="87"/>
      <c r="E132" s="87"/>
      <c r="F132" s="87"/>
      <c r="G132" s="87"/>
      <c r="H132" s="88"/>
      <c r="I132" s="88"/>
      <c r="J132" s="88"/>
      <c r="K132" s="89"/>
      <c r="L132" s="128" t="s">
        <v>17</v>
      </c>
      <c r="M132" s="90"/>
      <c r="N132" s="120"/>
      <c r="O132" s="164"/>
    </row>
    <row r="133" spans="1:15" ht="90">
      <c r="A133" s="18" t="s">
        <v>336</v>
      </c>
      <c r="B133" s="19" t="s">
        <v>111</v>
      </c>
      <c r="C133" s="20" t="s">
        <v>16</v>
      </c>
      <c r="D133" s="20" t="s">
        <v>0</v>
      </c>
      <c r="E133" s="20" t="s">
        <v>0</v>
      </c>
      <c r="F133" s="20" t="s">
        <v>0</v>
      </c>
      <c r="G133" s="20" t="s">
        <v>0</v>
      </c>
      <c r="H133" s="40"/>
      <c r="I133" s="40"/>
      <c r="J133" s="40"/>
      <c r="K133" s="40"/>
      <c r="L133" s="19" t="s">
        <v>337</v>
      </c>
      <c r="M133" s="94"/>
      <c r="N133" s="51" t="str">
        <f t="shared" ref="N133:N184" si="10">IF(OR((H133="N/A")*AND(D133="M"),(I133="N/A")*AND(E133="M"),(J133="N/A")*AND(F133="M"),(K133="N/A")*AND(G133="M"),H133="N/C",I133="N/C",J133="N/C",K133="N/C"),IF(M133="","Please comment!",""),"")</f>
        <v/>
      </c>
      <c r="O133" s="136"/>
    </row>
    <row r="134" spans="1:15" ht="45" customHeight="1">
      <c r="A134" s="18" t="s">
        <v>338</v>
      </c>
      <c r="B134" s="19" t="s">
        <v>406</v>
      </c>
      <c r="C134" s="20" t="s">
        <v>16</v>
      </c>
      <c r="D134" s="20" t="s">
        <v>0</v>
      </c>
      <c r="E134" s="20" t="s">
        <v>0</v>
      </c>
      <c r="F134" s="20" t="s">
        <v>0</v>
      </c>
      <c r="G134" s="20" t="s">
        <v>0</v>
      </c>
      <c r="H134" s="40"/>
      <c r="I134" s="40"/>
      <c r="J134" s="40"/>
      <c r="K134" s="40"/>
      <c r="L134" s="19"/>
      <c r="M134" s="94"/>
      <c r="N134" s="51" t="str">
        <f t="shared" si="10"/>
        <v/>
      </c>
      <c r="O134" s="136"/>
    </row>
    <row r="135" spans="1:15" ht="45">
      <c r="A135" s="18" t="s">
        <v>339</v>
      </c>
      <c r="B135" s="19" t="s">
        <v>112</v>
      </c>
      <c r="C135" s="20" t="s">
        <v>16</v>
      </c>
      <c r="D135" s="20" t="s">
        <v>0</v>
      </c>
      <c r="E135" s="20" t="s">
        <v>0</v>
      </c>
      <c r="F135" s="20" t="s">
        <v>0</v>
      </c>
      <c r="G135" s="20" t="s">
        <v>0</v>
      </c>
      <c r="H135" s="40"/>
      <c r="I135" s="40"/>
      <c r="J135" s="40"/>
      <c r="K135" s="40"/>
      <c r="L135" s="19"/>
      <c r="M135" s="94"/>
      <c r="N135" s="51" t="str">
        <f t="shared" si="10"/>
        <v/>
      </c>
      <c r="O135" s="136"/>
    </row>
    <row r="136" spans="1:15" ht="60">
      <c r="A136" s="18" t="s">
        <v>340</v>
      </c>
      <c r="B136" s="19" t="s">
        <v>113</v>
      </c>
      <c r="C136" s="20" t="s">
        <v>11</v>
      </c>
      <c r="D136" s="20" t="s">
        <v>0</v>
      </c>
      <c r="E136" s="20" t="s">
        <v>0</v>
      </c>
      <c r="F136" s="20" t="s">
        <v>0</v>
      </c>
      <c r="G136" s="20" t="s">
        <v>0</v>
      </c>
      <c r="H136" s="40"/>
      <c r="I136" s="40"/>
      <c r="J136" s="40"/>
      <c r="K136" s="40"/>
      <c r="L136" s="19" t="s">
        <v>341</v>
      </c>
      <c r="M136" s="94" t="s">
        <v>464</v>
      </c>
      <c r="N136" s="51" t="str">
        <f t="shared" si="10"/>
        <v/>
      </c>
      <c r="O136" s="136"/>
    </row>
    <row r="137" spans="1:15" ht="60">
      <c r="A137" s="18" t="s">
        <v>342</v>
      </c>
      <c r="B137" s="19" t="s">
        <v>114</v>
      </c>
      <c r="C137" s="20" t="s">
        <v>11</v>
      </c>
      <c r="D137" s="20" t="s">
        <v>0</v>
      </c>
      <c r="E137" s="20" t="s">
        <v>0</v>
      </c>
      <c r="F137" s="20" t="s">
        <v>0</v>
      </c>
      <c r="G137" s="20" t="s">
        <v>0</v>
      </c>
      <c r="H137" s="40"/>
      <c r="I137" s="40"/>
      <c r="J137" s="40"/>
      <c r="K137" s="40"/>
      <c r="L137" s="19" t="s">
        <v>343</v>
      </c>
      <c r="M137" s="94" t="s">
        <v>463</v>
      </c>
      <c r="N137" s="51" t="str">
        <f t="shared" si="10"/>
        <v/>
      </c>
      <c r="O137" s="136"/>
    </row>
    <row r="138" spans="1:15">
      <c r="A138" s="101" t="s">
        <v>17</v>
      </c>
      <c r="B138" s="110" t="s">
        <v>174</v>
      </c>
      <c r="C138" s="87"/>
      <c r="D138" s="87"/>
      <c r="E138" s="87"/>
      <c r="F138" s="87"/>
      <c r="G138" s="87"/>
      <c r="H138" s="88"/>
      <c r="I138" s="88"/>
      <c r="J138" s="88"/>
      <c r="K138" s="89"/>
      <c r="L138" s="128" t="s">
        <v>17</v>
      </c>
      <c r="M138" s="90"/>
      <c r="N138" s="120"/>
      <c r="O138" s="164"/>
    </row>
    <row r="139" spans="1:15" ht="90">
      <c r="A139" s="18" t="s">
        <v>344</v>
      </c>
      <c r="B139" s="19" t="s">
        <v>115</v>
      </c>
      <c r="C139" s="20" t="s">
        <v>11</v>
      </c>
      <c r="D139" s="20" t="s">
        <v>0</v>
      </c>
      <c r="E139" s="20" t="s">
        <v>0</v>
      </c>
      <c r="F139" s="20" t="s">
        <v>0</v>
      </c>
      <c r="G139" s="20" t="s">
        <v>0</v>
      </c>
      <c r="H139" s="40"/>
      <c r="I139" s="40"/>
      <c r="J139" s="40"/>
      <c r="K139" s="40"/>
      <c r="L139" s="19"/>
      <c r="M139" s="94" t="s">
        <v>461</v>
      </c>
      <c r="N139" s="51" t="str">
        <f t="shared" si="10"/>
        <v/>
      </c>
      <c r="O139" s="136"/>
    </row>
    <row r="140" spans="1:15" ht="45">
      <c r="A140" s="18" t="s">
        <v>345</v>
      </c>
      <c r="B140" s="23" t="s">
        <v>116</v>
      </c>
      <c r="C140" s="20" t="s">
        <v>11</v>
      </c>
      <c r="D140" s="20" t="s">
        <v>0</v>
      </c>
      <c r="E140" s="20" t="s">
        <v>0</v>
      </c>
      <c r="F140" s="20" t="s">
        <v>0</v>
      </c>
      <c r="G140" s="20" t="s">
        <v>0</v>
      </c>
      <c r="H140" s="40"/>
      <c r="I140" s="40"/>
      <c r="J140" s="40"/>
      <c r="K140" s="40"/>
      <c r="L140" s="19"/>
      <c r="M140" s="94" t="s">
        <v>461</v>
      </c>
      <c r="N140" s="51" t="str">
        <f t="shared" si="10"/>
        <v/>
      </c>
      <c r="O140" s="136"/>
    </row>
    <row r="141" spans="1:15" ht="95.25" customHeight="1">
      <c r="A141" s="18" t="s">
        <v>346</v>
      </c>
      <c r="B141" s="19" t="s">
        <v>117</v>
      </c>
      <c r="C141" s="20" t="s">
        <v>11</v>
      </c>
      <c r="D141" s="20" t="s">
        <v>0</v>
      </c>
      <c r="E141" s="20" t="s">
        <v>0</v>
      </c>
      <c r="F141" s="20" t="s">
        <v>0</v>
      </c>
      <c r="G141" s="20" t="s">
        <v>0</v>
      </c>
      <c r="H141" s="40"/>
      <c r="I141" s="40"/>
      <c r="J141" s="40"/>
      <c r="K141" s="40"/>
      <c r="L141" s="19"/>
      <c r="M141" s="94" t="s">
        <v>465</v>
      </c>
      <c r="N141" s="51" t="str">
        <f t="shared" si="10"/>
        <v/>
      </c>
      <c r="O141" s="136"/>
    </row>
    <row r="142" spans="1:15">
      <c r="A142" s="100" t="s">
        <v>12</v>
      </c>
      <c r="B142" s="109" t="s">
        <v>175</v>
      </c>
      <c r="C142" s="45"/>
      <c r="D142" s="45"/>
      <c r="E142" s="45"/>
      <c r="F142" s="45"/>
      <c r="G142" s="46"/>
      <c r="H142" s="47"/>
      <c r="I142" s="47"/>
      <c r="J142" s="47"/>
      <c r="K142" s="86"/>
      <c r="L142" s="126" t="s">
        <v>12</v>
      </c>
      <c r="M142" s="48"/>
      <c r="N142" s="119"/>
      <c r="O142" s="163"/>
    </row>
    <row r="143" spans="1:15">
      <c r="A143" s="101"/>
      <c r="B143" s="110" t="s">
        <v>118</v>
      </c>
      <c r="C143" s="87"/>
      <c r="D143" s="87"/>
      <c r="E143" s="87"/>
      <c r="F143" s="87"/>
      <c r="G143" s="87"/>
      <c r="H143" s="88"/>
      <c r="I143" s="88"/>
      <c r="J143" s="88"/>
      <c r="K143" s="89"/>
      <c r="L143" s="128"/>
      <c r="M143" s="90"/>
      <c r="N143" s="120"/>
      <c r="O143" s="164"/>
    </row>
    <row r="144" spans="1:15" ht="84.75" customHeight="1">
      <c r="A144" s="18" t="s">
        <v>347</v>
      </c>
      <c r="B144" s="19" t="s">
        <v>348</v>
      </c>
      <c r="C144" s="20" t="s">
        <v>11</v>
      </c>
      <c r="D144" s="20" t="s">
        <v>158</v>
      </c>
      <c r="E144" s="20" t="s">
        <v>158</v>
      </c>
      <c r="F144" s="20" t="s">
        <v>0</v>
      </c>
      <c r="G144" s="20" t="s">
        <v>0</v>
      </c>
      <c r="H144" s="42"/>
      <c r="I144" s="42"/>
      <c r="J144" s="40"/>
      <c r="K144" s="40"/>
      <c r="L144" s="19" t="s">
        <v>349</v>
      </c>
      <c r="M144" s="94"/>
      <c r="N144" s="51" t="str">
        <f t="shared" si="10"/>
        <v/>
      </c>
      <c r="O144" s="136"/>
    </row>
    <row r="145" spans="1:15" ht="45" customHeight="1">
      <c r="A145" s="18" t="s">
        <v>350</v>
      </c>
      <c r="B145" s="19" t="s">
        <v>351</v>
      </c>
      <c r="C145" s="20" t="s">
        <v>16</v>
      </c>
      <c r="D145" s="20" t="s">
        <v>0</v>
      </c>
      <c r="E145" s="20" t="s">
        <v>0</v>
      </c>
      <c r="F145" s="20" t="s">
        <v>0</v>
      </c>
      <c r="G145" s="20" t="s">
        <v>0</v>
      </c>
      <c r="H145" s="40"/>
      <c r="I145" s="40"/>
      <c r="J145" s="40"/>
      <c r="K145" s="40"/>
      <c r="L145" s="127" t="s">
        <v>407</v>
      </c>
      <c r="M145" s="94" t="s">
        <v>466</v>
      </c>
      <c r="N145" s="51" t="str">
        <f t="shared" si="10"/>
        <v/>
      </c>
      <c r="O145" s="136"/>
    </row>
    <row r="146" spans="1:15" ht="143.25" customHeight="1">
      <c r="A146" s="18" t="s">
        <v>352</v>
      </c>
      <c r="B146" s="19" t="s">
        <v>119</v>
      </c>
      <c r="C146" s="20" t="s">
        <v>11</v>
      </c>
      <c r="D146" s="20" t="s">
        <v>158</v>
      </c>
      <c r="E146" s="20" t="s">
        <v>0</v>
      </c>
      <c r="F146" s="20" t="s">
        <v>0</v>
      </c>
      <c r="G146" s="20" t="s">
        <v>0</v>
      </c>
      <c r="H146" s="39"/>
      <c r="I146" s="40"/>
      <c r="J146" s="40"/>
      <c r="K146" s="40"/>
      <c r="L146" s="19" t="s">
        <v>353</v>
      </c>
      <c r="M146" s="94" t="s">
        <v>467</v>
      </c>
      <c r="N146" s="51" t="str">
        <f t="shared" si="10"/>
        <v/>
      </c>
      <c r="O146" s="136"/>
    </row>
    <row r="147" spans="1:15" ht="90">
      <c r="A147" s="18" t="s">
        <v>354</v>
      </c>
      <c r="B147" s="19" t="s">
        <v>120</v>
      </c>
      <c r="C147" s="20" t="s">
        <v>11</v>
      </c>
      <c r="D147" s="20" t="s">
        <v>158</v>
      </c>
      <c r="E147" s="20" t="s">
        <v>0</v>
      </c>
      <c r="F147" s="20" t="s">
        <v>0</v>
      </c>
      <c r="G147" s="20" t="s">
        <v>0</v>
      </c>
      <c r="H147" s="39"/>
      <c r="I147" s="40"/>
      <c r="J147" s="40"/>
      <c r="K147" s="40"/>
      <c r="L147" s="19" t="s">
        <v>355</v>
      </c>
      <c r="M147" s="94"/>
      <c r="N147" s="51" t="str">
        <f t="shared" si="10"/>
        <v/>
      </c>
      <c r="O147" s="136"/>
    </row>
    <row r="148" spans="1:15">
      <c r="A148" s="101" t="s">
        <v>17</v>
      </c>
      <c r="B148" s="110" t="s">
        <v>121</v>
      </c>
      <c r="C148" s="87"/>
      <c r="D148" s="87"/>
      <c r="E148" s="87"/>
      <c r="F148" s="87"/>
      <c r="G148" s="87"/>
      <c r="H148" s="88"/>
      <c r="I148" s="88"/>
      <c r="J148" s="88"/>
      <c r="K148" s="89"/>
      <c r="L148" s="128" t="s">
        <v>17</v>
      </c>
      <c r="M148" s="90"/>
      <c r="N148" s="120"/>
      <c r="O148" s="164"/>
    </row>
    <row r="149" spans="1:15" ht="135">
      <c r="A149" s="18" t="s">
        <v>356</v>
      </c>
      <c r="B149" s="19" t="s">
        <v>122</v>
      </c>
      <c r="C149" s="20" t="s">
        <v>16</v>
      </c>
      <c r="D149" s="20" t="s">
        <v>0</v>
      </c>
      <c r="E149" s="20" t="s">
        <v>0</v>
      </c>
      <c r="F149" s="20" t="s">
        <v>0</v>
      </c>
      <c r="G149" s="20" t="s">
        <v>0</v>
      </c>
      <c r="H149" s="40"/>
      <c r="I149" s="40"/>
      <c r="J149" s="40"/>
      <c r="K149" s="40"/>
      <c r="L149" s="19" t="s">
        <v>123</v>
      </c>
      <c r="M149" s="94"/>
      <c r="N149" s="51" t="str">
        <f t="shared" si="10"/>
        <v/>
      </c>
      <c r="O149" s="136"/>
    </row>
    <row r="150" spans="1:15" ht="45" customHeight="1">
      <c r="A150" s="18" t="s">
        <v>357</v>
      </c>
      <c r="B150" s="19" t="s">
        <v>124</v>
      </c>
      <c r="C150" s="20" t="s">
        <v>16</v>
      </c>
      <c r="D150" s="20" t="s">
        <v>0</v>
      </c>
      <c r="E150" s="20" t="s">
        <v>0</v>
      </c>
      <c r="F150" s="20" t="s">
        <v>0</v>
      </c>
      <c r="G150" s="20" t="s">
        <v>0</v>
      </c>
      <c r="H150" s="40"/>
      <c r="I150" s="40"/>
      <c r="J150" s="40"/>
      <c r="K150" s="40"/>
      <c r="L150" s="127"/>
      <c r="M150" s="94"/>
      <c r="N150" s="51" t="str">
        <f t="shared" si="10"/>
        <v/>
      </c>
      <c r="O150" s="136"/>
    </row>
    <row r="151" spans="1:15" ht="45">
      <c r="A151" s="18" t="s">
        <v>358</v>
      </c>
      <c r="B151" s="19" t="s">
        <v>125</v>
      </c>
      <c r="C151" s="24" t="s">
        <v>11</v>
      </c>
      <c r="D151" s="24" t="s">
        <v>158</v>
      </c>
      <c r="E151" s="24" t="s">
        <v>0</v>
      </c>
      <c r="F151" s="24" t="s">
        <v>0</v>
      </c>
      <c r="G151" s="24" t="s">
        <v>0</v>
      </c>
      <c r="H151" s="39"/>
      <c r="I151" s="40"/>
      <c r="J151" s="40"/>
      <c r="K151" s="40"/>
      <c r="L151" s="19" t="s">
        <v>126</v>
      </c>
      <c r="M151" s="94"/>
      <c r="N151" s="51" t="str">
        <f t="shared" si="10"/>
        <v/>
      </c>
      <c r="O151" s="136"/>
    </row>
    <row r="152" spans="1:15" ht="45" customHeight="1">
      <c r="A152" s="18" t="s">
        <v>359</v>
      </c>
      <c r="B152" s="19" t="s">
        <v>127</v>
      </c>
      <c r="C152" s="20" t="s">
        <v>11</v>
      </c>
      <c r="D152" s="20" t="s">
        <v>158</v>
      </c>
      <c r="E152" s="20" t="s">
        <v>158</v>
      </c>
      <c r="F152" s="20" t="s">
        <v>0</v>
      </c>
      <c r="G152" s="20" t="s">
        <v>0</v>
      </c>
      <c r="H152" s="39"/>
      <c r="I152" s="39"/>
      <c r="J152" s="40"/>
      <c r="K152" s="40"/>
      <c r="L152" s="19"/>
      <c r="M152" s="94"/>
      <c r="N152" s="51" t="str">
        <f t="shared" si="10"/>
        <v/>
      </c>
      <c r="O152" s="136"/>
    </row>
    <row r="153" spans="1:15">
      <c r="A153" s="101" t="s">
        <v>17</v>
      </c>
      <c r="B153" s="110" t="s">
        <v>128</v>
      </c>
      <c r="C153" s="87"/>
      <c r="D153" s="87"/>
      <c r="E153" s="87"/>
      <c r="F153" s="87"/>
      <c r="G153" s="87"/>
      <c r="H153" s="88"/>
      <c r="I153" s="88"/>
      <c r="J153" s="88"/>
      <c r="K153" s="89"/>
      <c r="L153" s="128"/>
      <c r="M153" s="90"/>
      <c r="N153" s="120"/>
      <c r="O153" s="164"/>
    </row>
    <row r="154" spans="1:15" ht="45" customHeight="1">
      <c r="A154" s="18" t="s">
        <v>360</v>
      </c>
      <c r="B154" s="19" t="s">
        <v>129</v>
      </c>
      <c r="C154" s="20" t="s">
        <v>16</v>
      </c>
      <c r="D154" s="20" t="s">
        <v>0</v>
      </c>
      <c r="E154" s="20" t="s">
        <v>0</v>
      </c>
      <c r="F154" s="20" t="s">
        <v>0</v>
      </c>
      <c r="G154" s="20" t="s">
        <v>0</v>
      </c>
      <c r="H154" s="40"/>
      <c r="I154" s="40"/>
      <c r="J154" s="40"/>
      <c r="K154" s="40"/>
      <c r="L154" s="136"/>
      <c r="M154" s="94"/>
      <c r="N154" s="51" t="str">
        <f t="shared" si="10"/>
        <v/>
      </c>
      <c r="O154" s="136"/>
    </row>
    <row r="155" spans="1:15" ht="60">
      <c r="A155" s="18" t="s">
        <v>361</v>
      </c>
      <c r="B155" s="19" t="s">
        <v>130</v>
      </c>
      <c r="C155" s="20" t="s">
        <v>11</v>
      </c>
      <c r="D155" s="20" t="s">
        <v>158</v>
      </c>
      <c r="E155" s="20" t="s">
        <v>158</v>
      </c>
      <c r="F155" s="20" t="s">
        <v>0</v>
      </c>
      <c r="G155" s="20" t="s">
        <v>0</v>
      </c>
      <c r="H155" s="39"/>
      <c r="I155" s="42"/>
      <c r="J155" s="40"/>
      <c r="K155" s="40"/>
      <c r="L155" s="19" t="s">
        <v>408</v>
      </c>
      <c r="M155" s="94"/>
      <c r="N155" s="51" t="str">
        <f t="shared" si="10"/>
        <v/>
      </c>
      <c r="O155" s="136"/>
    </row>
    <row r="156" spans="1:15" ht="45" customHeight="1">
      <c r="A156" s="18" t="s">
        <v>362</v>
      </c>
      <c r="B156" s="19" t="s">
        <v>131</v>
      </c>
      <c r="C156" s="20" t="s">
        <v>11</v>
      </c>
      <c r="D156" s="20" t="s">
        <v>158</v>
      </c>
      <c r="E156" s="20" t="s">
        <v>0</v>
      </c>
      <c r="F156" s="20" t="s">
        <v>0</v>
      </c>
      <c r="G156" s="20" t="s">
        <v>0</v>
      </c>
      <c r="H156" s="39"/>
      <c r="I156" s="40"/>
      <c r="J156" s="40"/>
      <c r="K156" s="40"/>
      <c r="L156" s="136"/>
      <c r="M156" s="94"/>
      <c r="N156" s="51" t="str">
        <f t="shared" si="10"/>
        <v/>
      </c>
      <c r="O156" s="136"/>
    </row>
    <row r="157" spans="1:15" ht="30">
      <c r="A157" s="18" t="s">
        <v>363</v>
      </c>
      <c r="B157" s="19" t="s">
        <v>132</v>
      </c>
      <c r="C157" s="20" t="s">
        <v>11</v>
      </c>
      <c r="D157" s="20" t="s">
        <v>158</v>
      </c>
      <c r="E157" s="20" t="s">
        <v>158</v>
      </c>
      <c r="F157" s="20" t="s">
        <v>0</v>
      </c>
      <c r="G157" s="20" t="s">
        <v>0</v>
      </c>
      <c r="H157" s="42"/>
      <c r="I157" s="42"/>
      <c r="J157" s="40"/>
      <c r="K157" s="40"/>
      <c r="L157" s="19" t="s">
        <v>133</v>
      </c>
      <c r="M157" s="94"/>
      <c r="N157" s="51" t="str">
        <f t="shared" si="10"/>
        <v/>
      </c>
      <c r="O157" s="136"/>
    </row>
    <row r="158" spans="1:15">
      <c r="A158" s="71" t="s">
        <v>167</v>
      </c>
      <c r="B158" s="28"/>
      <c r="C158" s="28"/>
      <c r="D158" s="28"/>
      <c r="E158" s="28"/>
      <c r="F158" s="28"/>
      <c r="G158" s="28"/>
      <c r="H158" s="97">
        <f>COUNTIF(D$119:D$157,"M")</f>
        <v>19</v>
      </c>
      <c r="I158" s="97">
        <f t="shared" ref="I158:K158" si="11">COUNTIF(E$119:E$157,"M")</f>
        <v>24</v>
      </c>
      <c r="J158" s="97">
        <f t="shared" si="11"/>
        <v>29</v>
      </c>
      <c r="K158" s="97">
        <f t="shared" si="11"/>
        <v>29</v>
      </c>
      <c r="L158" s="28"/>
      <c r="M158" s="67" t="str">
        <f>IF(H$159=0,"",IF((H$158=SUM(H159:H161)),"","Please fill in all the control points for Year 1!"))</f>
        <v/>
      </c>
      <c r="N158" s="121"/>
      <c r="O158" s="165"/>
    </row>
    <row r="159" spans="1:15">
      <c r="A159" s="68" t="s">
        <v>160</v>
      </c>
      <c r="B159" s="69"/>
      <c r="C159" s="69"/>
      <c r="D159" s="69"/>
      <c r="E159" s="69"/>
      <c r="F159" s="69"/>
      <c r="G159" s="69"/>
      <c r="H159" s="98">
        <f>COUNTIFS(D$119:D$157,"M",H$119:H$157,"C")</f>
        <v>0</v>
      </c>
      <c r="I159" s="98">
        <f t="shared" ref="I159:K159" si="12">COUNTIFS(E$119:E$157,"M",I$119:I$157,"C")</f>
        <v>0</v>
      </c>
      <c r="J159" s="98">
        <f t="shared" si="12"/>
        <v>0</v>
      </c>
      <c r="K159" s="98">
        <f t="shared" si="12"/>
        <v>0</v>
      </c>
      <c r="L159" s="132"/>
      <c r="M159" s="67" t="str">
        <f>IF(I$159=0,"",IF((I$158=SUM(I159:I161)),"","Please fill in all the control points for Year 2!"))</f>
        <v/>
      </c>
      <c r="N159" s="121"/>
      <c r="O159" s="165"/>
    </row>
    <row r="160" spans="1:15">
      <c r="A160" s="71" t="s">
        <v>161</v>
      </c>
      <c r="B160" s="28"/>
      <c r="C160" s="28"/>
      <c r="D160" s="28"/>
      <c r="E160" s="28"/>
      <c r="F160" s="28"/>
      <c r="G160" s="28"/>
      <c r="H160" s="98">
        <f>COUNTIFS(D$119:D$157,"M",H$119:H$157,"N/C")</f>
        <v>0</v>
      </c>
      <c r="I160" s="98">
        <f t="shared" ref="I160" si="13">COUNTIFS(E$119:E$157,"M",I$119:I$157,"N/C")</f>
        <v>0</v>
      </c>
      <c r="J160" s="98">
        <f>COUNTIFS(F$119:F$157,"M",J$119:J$157,"N/C")</f>
        <v>0</v>
      </c>
      <c r="K160" s="98">
        <f>COUNTIFS(G$119:G$157,"M",K$119:K$157,"N/C")</f>
        <v>0</v>
      </c>
      <c r="L160" s="28"/>
      <c r="M160" s="67" t="str">
        <f>IF(J$159=0,"",IF((J$158=SUM(J159:J161)),"","Please fill in all the control points for Year 3!"))</f>
        <v/>
      </c>
      <c r="N160" s="121"/>
      <c r="O160" s="165"/>
    </row>
    <row r="161" spans="1:147">
      <c r="A161" s="68" t="s">
        <v>162</v>
      </c>
      <c r="B161" s="69"/>
      <c r="C161" s="69"/>
      <c r="D161" s="69"/>
      <c r="E161" s="69"/>
      <c r="F161" s="69"/>
      <c r="G161" s="69"/>
      <c r="H161" s="98">
        <f>COUNTIFS(D$119:D$157,"M",H$119:H$157,"N/A")</f>
        <v>0</v>
      </c>
      <c r="I161" s="98">
        <f t="shared" ref="I161:K161" si="14">COUNTIFS(E$119:E$157,"M",I$119:I$157,"N/A")</f>
        <v>0</v>
      </c>
      <c r="J161" s="98">
        <f t="shared" si="14"/>
        <v>0</v>
      </c>
      <c r="K161" s="98">
        <f t="shared" si="14"/>
        <v>0</v>
      </c>
      <c r="L161" s="132"/>
      <c r="M161" s="67" t="str">
        <f>IF(K$159=0,"",IF((K$158=SUM(K159:K161)),"","Please fill in all the control points for Year 4!"))</f>
        <v/>
      </c>
      <c r="N161" s="121"/>
      <c r="O161" s="165"/>
    </row>
    <row r="162" spans="1:147">
      <c r="A162" s="71" t="s">
        <v>168</v>
      </c>
      <c r="B162" s="28"/>
      <c r="C162" s="28"/>
      <c r="D162" s="28"/>
      <c r="E162" s="28"/>
      <c r="F162" s="28"/>
      <c r="G162" s="28"/>
      <c r="H162" s="97">
        <f>COUNTIF(D$119:D$157,"X")</f>
        <v>11</v>
      </c>
      <c r="I162" s="97">
        <f t="shared" ref="I162:K162" si="15">COUNTIF(E$119:E$157,"X")</f>
        <v>6</v>
      </c>
      <c r="J162" s="97">
        <f t="shared" si="15"/>
        <v>1</v>
      </c>
      <c r="K162" s="97">
        <f t="shared" si="15"/>
        <v>1</v>
      </c>
      <c r="L162" s="28"/>
      <c r="M162" s="52" t="str">
        <f t="shared" ref="M162:M164" si="16">IF(OR(H162="N/A",I162="N/A",J162="N/A",K162="N/A"),"Please comment!","")</f>
        <v/>
      </c>
      <c r="N162" s="121"/>
      <c r="O162" s="166"/>
    </row>
    <row r="163" spans="1:147">
      <c r="A163" s="68" t="s">
        <v>164</v>
      </c>
      <c r="B163" s="69"/>
      <c r="C163" s="69"/>
      <c r="D163" s="69"/>
      <c r="E163" s="69"/>
      <c r="F163" s="69"/>
      <c r="G163" s="69"/>
      <c r="H163" s="141">
        <f>COUNTIFS(D$119:D$157,"X",H$119:H$157,"C")</f>
        <v>0</v>
      </c>
      <c r="I163" s="141">
        <f t="shared" ref="I163:K163" si="17">COUNTIFS(E$119:E$157,"X",I$119:I$157,"C")</f>
        <v>0</v>
      </c>
      <c r="J163" s="141">
        <f t="shared" si="17"/>
        <v>0</v>
      </c>
      <c r="K163" s="141">
        <f t="shared" si="17"/>
        <v>0</v>
      </c>
      <c r="L163" s="132"/>
      <c r="M163" s="52" t="str">
        <f t="shared" si="16"/>
        <v/>
      </c>
      <c r="N163" s="121"/>
      <c r="O163" s="166"/>
    </row>
    <row r="164" spans="1:147">
      <c r="A164" s="72"/>
      <c r="B164" s="28"/>
      <c r="C164" s="28"/>
      <c r="D164" s="28"/>
      <c r="E164" s="28"/>
      <c r="F164" s="28"/>
      <c r="G164" s="28"/>
      <c r="H164" s="29"/>
      <c r="I164" s="29"/>
      <c r="J164" s="29"/>
      <c r="K164" s="29"/>
      <c r="L164" s="28"/>
      <c r="M164" s="52" t="str">
        <f t="shared" si="16"/>
        <v/>
      </c>
      <c r="N164" s="121"/>
      <c r="O164" s="166"/>
    </row>
    <row r="165" spans="1:147">
      <c r="A165" s="7" t="s">
        <v>134</v>
      </c>
      <c r="B165" s="8"/>
      <c r="C165" s="8"/>
      <c r="D165" s="8"/>
      <c r="E165" s="8"/>
      <c r="F165" s="8"/>
      <c r="G165" s="8"/>
      <c r="H165" s="37"/>
      <c r="I165" s="37"/>
      <c r="J165" s="37"/>
      <c r="K165" s="37"/>
      <c r="L165" s="8"/>
      <c r="M165" s="95"/>
      <c r="N165" s="122"/>
      <c r="O165" s="167"/>
    </row>
    <row r="166" spans="1:147">
      <c r="A166" s="99" t="s">
        <v>12</v>
      </c>
      <c r="B166" s="108" t="s">
        <v>364</v>
      </c>
      <c r="C166" s="10"/>
      <c r="D166" s="10"/>
      <c r="E166" s="10"/>
      <c r="F166" s="10"/>
      <c r="G166" s="10"/>
      <c r="H166" s="38"/>
      <c r="I166" s="38"/>
      <c r="J166" s="38"/>
      <c r="K166" s="38"/>
      <c r="L166" s="125" t="s">
        <v>12</v>
      </c>
      <c r="M166" s="48"/>
      <c r="N166" s="119"/>
      <c r="O166" s="163"/>
    </row>
    <row r="167" spans="1:147" ht="75">
      <c r="A167" s="18" t="s">
        <v>365</v>
      </c>
      <c r="B167" s="19" t="s">
        <v>135</v>
      </c>
      <c r="C167" s="20" t="s">
        <v>0</v>
      </c>
      <c r="D167" s="20" t="s">
        <v>158</v>
      </c>
      <c r="E167" s="20" t="s">
        <v>0</v>
      </c>
      <c r="F167" s="20" t="s">
        <v>0</v>
      </c>
      <c r="G167" s="20" t="s">
        <v>0</v>
      </c>
      <c r="H167" s="39"/>
      <c r="I167" s="40"/>
      <c r="J167" s="40"/>
      <c r="K167" s="40"/>
      <c r="L167" s="127" t="s">
        <v>12</v>
      </c>
      <c r="M167" s="94" t="s">
        <v>468</v>
      </c>
      <c r="N167" s="51" t="str">
        <f t="shared" si="10"/>
        <v/>
      </c>
      <c r="O167" s="136"/>
    </row>
    <row r="168" spans="1:147" ht="120">
      <c r="A168" s="18" t="s">
        <v>366</v>
      </c>
      <c r="B168" s="19" t="s">
        <v>136</v>
      </c>
      <c r="C168" s="20" t="s">
        <v>16</v>
      </c>
      <c r="D168" s="20" t="s">
        <v>0</v>
      </c>
      <c r="E168" s="20" t="s">
        <v>0</v>
      </c>
      <c r="F168" s="20" t="s">
        <v>0</v>
      </c>
      <c r="G168" s="20" t="s">
        <v>0</v>
      </c>
      <c r="H168" s="40"/>
      <c r="I168" s="40"/>
      <c r="J168" s="40"/>
      <c r="K168" s="40"/>
      <c r="L168" s="127" t="s">
        <v>137</v>
      </c>
      <c r="M168" s="94"/>
      <c r="N168" s="51" t="str">
        <f t="shared" si="10"/>
        <v/>
      </c>
      <c r="O168" s="136"/>
    </row>
    <row r="169" spans="1:147" ht="96" customHeight="1">
      <c r="A169" s="18" t="s">
        <v>367</v>
      </c>
      <c r="B169" s="19" t="s">
        <v>138</v>
      </c>
      <c r="C169" s="20" t="s">
        <v>11</v>
      </c>
      <c r="D169" s="20" t="s">
        <v>158</v>
      </c>
      <c r="E169" s="20" t="s">
        <v>158</v>
      </c>
      <c r="F169" s="20" t="s">
        <v>158</v>
      </c>
      <c r="G169" s="20" t="s">
        <v>0</v>
      </c>
      <c r="H169" s="39"/>
      <c r="I169" s="39"/>
      <c r="J169" s="39"/>
      <c r="K169" s="40"/>
      <c r="L169" s="19" t="s">
        <v>139</v>
      </c>
      <c r="M169" s="94"/>
      <c r="N169" s="51" t="str">
        <f t="shared" si="10"/>
        <v/>
      </c>
      <c r="O169" s="136"/>
    </row>
    <row r="170" spans="1:147">
      <c r="A170" s="100" t="s">
        <v>17</v>
      </c>
      <c r="B170" s="109" t="s">
        <v>176</v>
      </c>
      <c r="C170" s="45"/>
      <c r="D170" s="45"/>
      <c r="E170" s="45"/>
      <c r="F170" s="45"/>
      <c r="G170" s="46"/>
      <c r="H170" s="47"/>
      <c r="I170" s="47"/>
      <c r="J170" s="47"/>
      <c r="K170" s="86"/>
      <c r="L170" s="126" t="s">
        <v>17</v>
      </c>
      <c r="M170" s="48"/>
      <c r="N170" s="119"/>
      <c r="O170" s="163"/>
    </row>
    <row r="171" spans="1:147" s="1" customFormat="1" ht="45" customHeight="1">
      <c r="A171" s="18" t="s">
        <v>368</v>
      </c>
      <c r="B171" s="19" t="s">
        <v>409</v>
      </c>
      <c r="C171" s="20" t="s">
        <v>0</v>
      </c>
      <c r="D171" s="20" t="s">
        <v>0</v>
      </c>
      <c r="E171" s="20" t="s">
        <v>0</v>
      </c>
      <c r="F171" s="20" t="s">
        <v>0</v>
      </c>
      <c r="G171" s="20" t="s">
        <v>0</v>
      </c>
      <c r="H171" s="40"/>
      <c r="I171" s="40"/>
      <c r="J171" s="40"/>
      <c r="K171" s="40"/>
      <c r="L171" s="19"/>
      <c r="M171" s="94"/>
      <c r="N171" s="51" t="str">
        <f t="shared" si="10"/>
        <v/>
      </c>
      <c r="O171" s="136"/>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row>
    <row r="172" spans="1:147" s="1" customFormat="1" ht="60">
      <c r="A172" s="18" t="s">
        <v>369</v>
      </c>
      <c r="B172" s="19" t="s">
        <v>370</v>
      </c>
      <c r="C172" s="20" t="s">
        <v>0</v>
      </c>
      <c r="D172" s="20" t="s">
        <v>0</v>
      </c>
      <c r="E172" s="20" t="s">
        <v>0</v>
      </c>
      <c r="F172" s="20" t="s">
        <v>0</v>
      </c>
      <c r="G172" s="20" t="s">
        <v>0</v>
      </c>
      <c r="H172" s="40"/>
      <c r="I172" s="40"/>
      <c r="J172" s="40"/>
      <c r="K172" s="40"/>
      <c r="L172" s="127"/>
      <c r="M172" s="94"/>
      <c r="N172" s="51" t="str">
        <f t="shared" si="10"/>
        <v/>
      </c>
      <c r="O172" s="136"/>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row>
    <row r="173" spans="1:147" s="1" customFormat="1" ht="203.25" customHeight="1">
      <c r="A173" s="18" t="s">
        <v>371</v>
      </c>
      <c r="B173" s="19" t="s">
        <v>140</v>
      </c>
      <c r="C173" s="20" t="s">
        <v>16</v>
      </c>
      <c r="D173" s="20" t="s">
        <v>0</v>
      </c>
      <c r="E173" s="20" t="s">
        <v>0</v>
      </c>
      <c r="F173" s="20" t="s">
        <v>0</v>
      </c>
      <c r="G173" s="20" t="s">
        <v>0</v>
      </c>
      <c r="H173" s="40"/>
      <c r="I173" s="40"/>
      <c r="J173" s="40"/>
      <c r="K173" s="40"/>
      <c r="L173" s="19" t="s">
        <v>372</v>
      </c>
      <c r="M173" s="94"/>
      <c r="N173" s="51" t="str">
        <f t="shared" si="10"/>
        <v/>
      </c>
      <c r="O173" s="136"/>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row>
    <row r="174" spans="1:147" s="1" customFormat="1" ht="45" customHeight="1">
      <c r="A174" s="18" t="s">
        <v>373</v>
      </c>
      <c r="B174" s="19" t="s">
        <v>141</v>
      </c>
      <c r="C174" s="20" t="s">
        <v>16</v>
      </c>
      <c r="D174" s="20" t="s">
        <v>158</v>
      </c>
      <c r="E174" s="20" t="s">
        <v>0</v>
      </c>
      <c r="F174" s="20" t="s">
        <v>0</v>
      </c>
      <c r="G174" s="20" t="s">
        <v>0</v>
      </c>
      <c r="H174" s="39"/>
      <c r="I174" s="40"/>
      <c r="J174" s="40"/>
      <c r="K174" s="40"/>
      <c r="L174" s="19" t="s">
        <v>142</v>
      </c>
      <c r="M174" s="94"/>
      <c r="N174" s="51" t="str">
        <f t="shared" si="10"/>
        <v/>
      </c>
      <c r="O174" s="136"/>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row>
    <row r="175" spans="1:147" s="1" customFormat="1" ht="97.5" customHeight="1">
      <c r="A175" s="18" t="s">
        <v>374</v>
      </c>
      <c r="B175" s="19" t="s">
        <v>143</v>
      </c>
      <c r="C175" s="20" t="s">
        <v>11</v>
      </c>
      <c r="D175" s="20" t="s">
        <v>158</v>
      </c>
      <c r="E175" s="20" t="s">
        <v>158</v>
      </c>
      <c r="F175" s="20" t="s">
        <v>158</v>
      </c>
      <c r="G175" s="20" t="s">
        <v>158</v>
      </c>
      <c r="H175" s="39"/>
      <c r="I175" s="39"/>
      <c r="J175" s="39"/>
      <c r="K175" s="39"/>
      <c r="L175" s="19" t="s">
        <v>144</v>
      </c>
      <c r="M175" s="94"/>
      <c r="N175" s="51" t="str">
        <f t="shared" si="10"/>
        <v/>
      </c>
      <c r="O175" s="136"/>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row>
    <row r="176" spans="1:147" s="1" customFormat="1">
      <c r="A176" s="100" t="s">
        <v>12</v>
      </c>
      <c r="B176" s="109" t="s">
        <v>375</v>
      </c>
      <c r="C176" s="45"/>
      <c r="D176" s="45"/>
      <c r="E176" s="45"/>
      <c r="F176" s="45"/>
      <c r="G176" s="46"/>
      <c r="H176" s="47"/>
      <c r="I176" s="47"/>
      <c r="J176" s="47"/>
      <c r="K176" s="86"/>
      <c r="L176" s="126" t="s">
        <v>12</v>
      </c>
      <c r="M176" s="48"/>
      <c r="N176" s="119"/>
      <c r="O176" s="163"/>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row>
    <row r="177" spans="1:147" s="1" customFormat="1" ht="90">
      <c r="A177" s="18" t="s">
        <v>376</v>
      </c>
      <c r="B177" s="19" t="s">
        <v>145</v>
      </c>
      <c r="C177" s="20" t="s">
        <v>11</v>
      </c>
      <c r="D177" s="20" t="s">
        <v>158</v>
      </c>
      <c r="E177" s="20" t="s">
        <v>158</v>
      </c>
      <c r="F177" s="20" t="s">
        <v>158</v>
      </c>
      <c r="G177" s="20" t="s">
        <v>0</v>
      </c>
      <c r="H177" s="39"/>
      <c r="I177" s="39"/>
      <c r="J177" s="39"/>
      <c r="K177" s="40"/>
      <c r="L177" s="127" t="s">
        <v>377</v>
      </c>
      <c r="M177" s="94"/>
      <c r="N177" s="51" t="str">
        <f t="shared" si="10"/>
        <v/>
      </c>
      <c r="O177" s="136"/>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row>
    <row r="178" spans="1:147" s="1" customFormat="1">
      <c r="A178" s="100" t="s">
        <v>12</v>
      </c>
      <c r="B178" s="109" t="s">
        <v>378</v>
      </c>
      <c r="C178" s="45"/>
      <c r="D178" s="45"/>
      <c r="E178" s="45"/>
      <c r="F178" s="45"/>
      <c r="G178" s="46"/>
      <c r="H178" s="47"/>
      <c r="I178" s="47"/>
      <c r="J178" s="47"/>
      <c r="K178" s="86"/>
      <c r="L178" s="126"/>
      <c r="M178" s="48"/>
      <c r="N178" s="119"/>
      <c r="O178" s="163"/>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row>
    <row r="179" spans="1:147" s="1" customFormat="1" ht="60">
      <c r="A179" s="18" t="s">
        <v>379</v>
      </c>
      <c r="B179" s="19" t="s">
        <v>380</v>
      </c>
      <c r="C179" s="20" t="s">
        <v>11</v>
      </c>
      <c r="D179" s="20" t="s">
        <v>158</v>
      </c>
      <c r="E179" s="20" t="s">
        <v>158</v>
      </c>
      <c r="F179" s="20" t="s">
        <v>0</v>
      </c>
      <c r="G179" s="20" t="s">
        <v>0</v>
      </c>
      <c r="H179" s="39"/>
      <c r="I179" s="39"/>
      <c r="J179" s="40"/>
      <c r="K179" s="40"/>
      <c r="L179" s="19"/>
      <c r="M179" s="94"/>
      <c r="N179" s="51" t="str">
        <f t="shared" si="10"/>
        <v/>
      </c>
      <c r="O179" s="136"/>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row>
    <row r="180" spans="1:147" s="1" customFormat="1">
      <c r="A180" s="100" t="s">
        <v>12</v>
      </c>
      <c r="B180" s="109" t="s">
        <v>381</v>
      </c>
      <c r="C180" s="45"/>
      <c r="D180" s="45"/>
      <c r="E180" s="45"/>
      <c r="F180" s="45"/>
      <c r="G180" s="46"/>
      <c r="H180" s="47"/>
      <c r="I180" s="47"/>
      <c r="J180" s="47"/>
      <c r="K180" s="86"/>
      <c r="L180" s="126" t="s">
        <v>12</v>
      </c>
      <c r="M180" s="48"/>
      <c r="N180" s="119"/>
      <c r="O180" s="163"/>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row>
    <row r="181" spans="1:147" s="1" customFormat="1" ht="45" customHeight="1">
      <c r="A181" s="18" t="s">
        <v>382</v>
      </c>
      <c r="B181" s="19" t="s">
        <v>146</v>
      </c>
      <c r="C181" s="20" t="s">
        <v>11</v>
      </c>
      <c r="D181" s="20" t="s">
        <v>158</v>
      </c>
      <c r="E181" s="20" t="s">
        <v>158</v>
      </c>
      <c r="F181" s="20" t="s">
        <v>158</v>
      </c>
      <c r="G181" s="20" t="s">
        <v>158</v>
      </c>
      <c r="H181" s="39"/>
      <c r="I181" s="39"/>
      <c r="J181" s="39"/>
      <c r="K181" s="39"/>
      <c r="L181" s="127" t="s">
        <v>383</v>
      </c>
      <c r="M181" s="94"/>
      <c r="N181" s="51" t="str">
        <f t="shared" si="10"/>
        <v/>
      </c>
      <c r="O181" s="136"/>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row>
    <row r="182" spans="1:147" s="1" customFormat="1">
      <c r="A182" s="100" t="s">
        <v>12</v>
      </c>
      <c r="B182" s="109" t="s">
        <v>384</v>
      </c>
      <c r="C182" s="45"/>
      <c r="D182" s="45"/>
      <c r="E182" s="45"/>
      <c r="F182" s="45"/>
      <c r="G182" s="46"/>
      <c r="H182" s="47"/>
      <c r="I182" s="47"/>
      <c r="J182" s="47"/>
      <c r="K182" s="86"/>
      <c r="L182" s="126" t="s">
        <v>12</v>
      </c>
      <c r="M182" s="48"/>
      <c r="N182" s="119"/>
      <c r="O182" s="163"/>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row>
    <row r="183" spans="1:147" s="1" customFormat="1" ht="45">
      <c r="A183" s="56" t="s">
        <v>385</v>
      </c>
      <c r="B183" s="57" t="s">
        <v>147</v>
      </c>
      <c r="C183" s="62" t="s">
        <v>16</v>
      </c>
      <c r="D183" s="58" t="s">
        <v>158</v>
      </c>
      <c r="E183" s="59" t="s">
        <v>158</v>
      </c>
      <c r="F183" s="60" t="s">
        <v>0</v>
      </c>
      <c r="G183" s="61" t="s">
        <v>0</v>
      </c>
      <c r="H183" s="62"/>
      <c r="I183" s="62"/>
      <c r="J183" s="40"/>
      <c r="K183" s="40"/>
      <c r="L183" s="57"/>
      <c r="M183" s="84" t="s">
        <v>469</v>
      </c>
      <c r="N183" s="51" t="str">
        <f t="shared" si="10"/>
        <v/>
      </c>
      <c r="O183" s="170"/>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row>
    <row r="184" spans="1:147" s="1" customFormat="1" ht="45" customHeight="1">
      <c r="A184" s="56" t="s">
        <v>386</v>
      </c>
      <c r="B184" s="57" t="s">
        <v>148</v>
      </c>
      <c r="C184" s="62" t="s">
        <v>11</v>
      </c>
      <c r="D184" s="58" t="s">
        <v>158</v>
      </c>
      <c r="E184" s="58" t="s">
        <v>158</v>
      </c>
      <c r="F184" s="63" t="s">
        <v>158</v>
      </c>
      <c r="G184" s="64" t="s">
        <v>158</v>
      </c>
      <c r="H184" s="62"/>
      <c r="I184" s="62"/>
      <c r="J184" s="62"/>
      <c r="K184" s="62"/>
      <c r="L184" s="57" t="s">
        <v>410</v>
      </c>
      <c r="M184" s="84"/>
      <c r="N184" s="51" t="str">
        <f t="shared" si="10"/>
        <v/>
      </c>
      <c r="O184" s="170"/>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row>
    <row r="185" spans="1:147" s="1" customFormat="1">
      <c r="A185" s="65" t="s">
        <v>169</v>
      </c>
      <c r="B185" s="66"/>
      <c r="C185" s="66"/>
      <c r="D185" s="66"/>
      <c r="E185" s="66"/>
      <c r="F185" s="66"/>
      <c r="G185" s="66"/>
      <c r="H185" s="97">
        <f>COUNTIF(D$167:D$184,"M")</f>
        <v>4</v>
      </c>
      <c r="I185" s="97">
        <f t="shared" ref="I185:K185" si="18">COUNTIF(E$167:E$184,"M")</f>
        <v>6</v>
      </c>
      <c r="J185" s="97">
        <f t="shared" si="18"/>
        <v>8</v>
      </c>
      <c r="K185" s="97">
        <f t="shared" si="18"/>
        <v>10</v>
      </c>
      <c r="L185" s="66"/>
      <c r="M185" s="67" t="str">
        <f>IF(H$186=0,"",IF((H$185=SUM(H186:H188)),"","Please fill in all the control points for Year 1!"))</f>
        <v/>
      </c>
      <c r="N185" s="121"/>
      <c r="O185" s="16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row>
    <row r="186" spans="1:147" s="1" customFormat="1">
      <c r="A186" s="68" t="s">
        <v>160</v>
      </c>
      <c r="B186" s="69"/>
      <c r="C186" s="69"/>
      <c r="D186" s="69"/>
      <c r="E186" s="69"/>
      <c r="F186" s="69"/>
      <c r="G186" s="69"/>
      <c r="H186" s="98">
        <f>COUNTIFS(D$167:D$184,"M",H$167:H$184,"C")</f>
        <v>0</v>
      </c>
      <c r="I186" s="98">
        <f t="shared" ref="I186:K186" si="19">COUNTIFS(E$167:E$184,"M",I$167:I$184,"C")</f>
        <v>0</v>
      </c>
      <c r="J186" s="98">
        <f t="shared" si="19"/>
        <v>0</v>
      </c>
      <c r="K186" s="98">
        <f t="shared" si="19"/>
        <v>0</v>
      </c>
      <c r="L186" s="132"/>
      <c r="M186" s="67" t="str">
        <f>IF(I$186=0,"",IF((I$185=SUM(I186:I188)),"","Please fill in all the control points for Year 2!"))</f>
        <v/>
      </c>
      <c r="N186" s="121"/>
      <c r="O186" s="165"/>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row>
    <row r="187" spans="1:147" s="1" customFormat="1">
      <c r="A187" s="71" t="s">
        <v>161</v>
      </c>
      <c r="B187" s="28"/>
      <c r="C187" s="28"/>
      <c r="D187" s="28"/>
      <c r="E187" s="28"/>
      <c r="F187" s="28"/>
      <c r="G187" s="28"/>
      <c r="H187" s="98">
        <f>COUNTIFS(D$167:D$184,"M",H$167:H$184,"N/C")</f>
        <v>0</v>
      </c>
      <c r="I187" s="98">
        <f t="shared" ref="I187:K187" si="20">COUNTIFS(E$167:E$184,"M",I$167:I$184,"N/C")</f>
        <v>0</v>
      </c>
      <c r="J187" s="98">
        <f t="shared" si="20"/>
        <v>0</v>
      </c>
      <c r="K187" s="98">
        <f t="shared" si="20"/>
        <v>0</v>
      </c>
      <c r="L187" s="28"/>
      <c r="M187" s="67" t="str">
        <f>IF(J$186=0,"",IF((J$185=SUM(J186:J188)),"","Please fill in all the control points for Year 3!"))</f>
        <v/>
      </c>
      <c r="N187" s="121"/>
      <c r="O187" s="165"/>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row>
    <row r="188" spans="1:147" s="1" customFormat="1">
      <c r="A188" s="68" t="s">
        <v>162</v>
      </c>
      <c r="B188" s="69"/>
      <c r="C188" s="69"/>
      <c r="D188" s="69"/>
      <c r="E188" s="69"/>
      <c r="F188" s="69"/>
      <c r="G188" s="69"/>
      <c r="H188" s="98">
        <f>COUNTIFS(D$167:D$184,"M",H$167:H$184,"N/A")</f>
        <v>0</v>
      </c>
      <c r="I188" s="98">
        <f t="shared" ref="I188:K188" si="21">COUNTIFS(E$167:E$184,"M",I$167:I$184,"N/A")</f>
        <v>0</v>
      </c>
      <c r="J188" s="98">
        <f t="shared" si="21"/>
        <v>0</v>
      </c>
      <c r="K188" s="98">
        <f t="shared" si="21"/>
        <v>0</v>
      </c>
      <c r="L188" s="132"/>
      <c r="M188" s="67" t="str">
        <f>IF(K$186=0,"",IF((K$185=SUM(K186:K188)),"","Please fill in all the control points for Year 4!"))</f>
        <v/>
      </c>
      <c r="N188" s="121"/>
      <c r="O188" s="165"/>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row>
    <row r="189" spans="1:147" s="1" customFormat="1">
      <c r="A189" s="71" t="s">
        <v>170</v>
      </c>
      <c r="B189" s="28"/>
      <c r="C189" s="28"/>
      <c r="D189" s="28"/>
      <c r="E189" s="28"/>
      <c r="F189" s="28"/>
      <c r="G189" s="28"/>
      <c r="H189" s="97">
        <f>COUNTIF(D$167:D$184,"X")</f>
        <v>9</v>
      </c>
      <c r="I189" s="97">
        <f t="shared" ref="I189:K189" si="22">COUNTIF(E$167:E$184,"X")</f>
        <v>7</v>
      </c>
      <c r="J189" s="97">
        <f t="shared" si="22"/>
        <v>5</v>
      </c>
      <c r="K189" s="97">
        <f t="shared" si="22"/>
        <v>3</v>
      </c>
      <c r="L189" s="28"/>
      <c r="M189" s="67"/>
      <c r="N189" s="121"/>
      <c r="O189" s="165"/>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row>
    <row r="190" spans="1:147" s="1" customFormat="1">
      <c r="A190" s="68" t="s">
        <v>164</v>
      </c>
      <c r="B190" s="69"/>
      <c r="C190" s="69"/>
      <c r="D190" s="69"/>
      <c r="E190" s="69"/>
      <c r="F190" s="69"/>
      <c r="G190" s="69"/>
      <c r="H190" s="141">
        <f>COUNTIFS(D$167:D$184,"X",H$167:H$184,"C")</f>
        <v>0</v>
      </c>
      <c r="I190" s="141">
        <f t="shared" ref="I190:K190" si="23">COUNTIFS(E$167:E$184,"X",I$167:I$184,"C")</f>
        <v>0</v>
      </c>
      <c r="J190" s="141">
        <f t="shared" si="23"/>
        <v>0</v>
      </c>
      <c r="K190" s="141">
        <f t="shared" si="23"/>
        <v>0</v>
      </c>
      <c r="L190" s="132"/>
      <c r="M190" s="52"/>
      <c r="N190" s="121"/>
      <c r="O190" s="166"/>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row>
    <row r="191" spans="1:147" s="1" customFormat="1">
      <c r="A191" s="72"/>
      <c r="B191" s="28"/>
      <c r="C191" s="28"/>
      <c r="D191" s="28"/>
      <c r="E191" s="28"/>
      <c r="F191" s="28"/>
      <c r="G191" s="28"/>
      <c r="H191" s="29"/>
      <c r="I191" s="29"/>
      <c r="J191" s="29"/>
      <c r="K191" s="29"/>
      <c r="L191" s="28"/>
      <c r="M191" s="52"/>
      <c r="N191" s="121"/>
      <c r="O191" s="166"/>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row>
    <row r="192" spans="1:147" s="1" customFormat="1">
      <c r="A192" s="73"/>
      <c r="B192" s="50"/>
      <c r="C192" s="50"/>
      <c r="D192" s="50"/>
      <c r="E192" s="50"/>
      <c r="F192" s="50"/>
      <c r="G192" s="50"/>
      <c r="H192" s="74"/>
      <c r="I192" s="74"/>
      <c r="J192" s="74"/>
      <c r="K192" s="74"/>
      <c r="L192" s="137"/>
      <c r="M192" s="52"/>
      <c r="N192" s="121"/>
      <c r="O192" s="166"/>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row>
    <row r="193" spans="1:147" s="1" customFormat="1">
      <c r="A193" s="73"/>
      <c r="B193" s="50"/>
      <c r="C193" s="50"/>
      <c r="D193" s="50"/>
      <c r="E193" s="50"/>
      <c r="F193" s="50"/>
      <c r="G193" s="50"/>
      <c r="H193" s="74"/>
      <c r="I193" s="74"/>
      <c r="J193" s="74"/>
      <c r="K193" s="74"/>
      <c r="L193" s="137"/>
      <c r="M193" s="52"/>
      <c r="N193" s="121"/>
      <c r="O193" s="166"/>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row>
    <row r="194" spans="1:147" s="1" customFormat="1">
      <c r="A194" s="71" t="s">
        <v>178</v>
      </c>
      <c r="B194" s="28"/>
      <c r="C194" s="28"/>
      <c r="D194" s="28"/>
      <c r="E194" s="28"/>
      <c r="F194" s="28"/>
      <c r="G194" s="28"/>
      <c r="H194" s="29">
        <f>SUM(H48,H109,H158,H185)</f>
        <v>58</v>
      </c>
      <c r="I194" s="29">
        <f t="shared" ref="I194:K194" si="24">SUM(I48,I109,I158,I185)</f>
        <v>87</v>
      </c>
      <c r="J194" s="29">
        <f t="shared" si="24"/>
        <v>104</v>
      </c>
      <c r="K194" s="29">
        <f t="shared" si="24"/>
        <v>111</v>
      </c>
      <c r="L194" s="28"/>
      <c r="M194" s="52"/>
      <c r="N194" s="121"/>
      <c r="O194" s="166"/>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row>
    <row r="195" spans="1:147" s="1" customFormat="1">
      <c r="A195" s="75" t="s">
        <v>149</v>
      </c>
      <c r="B195" s="31"/>
      <c r="C195" s="32"/>
      <c r="D195" s="32"/>
      <c r="E195" s="32"/>
      <c r="F195" s="32"/>
      <c r="G195" s="33"/>
      <c r="H195" s="70">
        <f>SUM(H52,H113,H162,H189)</f>
        <v>60</v>
      </c>
      <c r="I195" s="70">
        <f t="shared" ref="I195:K195" si="25">SUM(I52,I113,I162,I189)</f>
        <v>31</v>
      </c>
      <c r="J195" s="70">
        <f t="shared" si="25"/>
        <v>14</v>
      </c>
      <c r="K195" s="70">
        <f t="shared" si="25"/>
        <v>7</v>
      </c>
      <c r="L195" s="138"/>
      <c r="M195" s="52"/>
      <c r="N195" s="121"/>
      <c r="O195" s="166"/>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row>
    <row r="196" spans="1:147" s="1" customFormat="1">
      <c r="A196" s="71" t="s">
        <v>150</v>
      </c>
      <c r="B196" s="28"/>
      <c r="C196" s="28"/>
      <c r="D196" s="28"/>
      <c r="E196" s="28"/>
      <c r="F196" s="28"/>
      <c r="G196" s="28"/>
      <c r="H196" s="29">
        <f>H194+H195</f>
        <v>118</v>
      </c>
      <c r="I196" s="29">
        <f t="shared" ref="I196:K196" si="26">I194+I195</f>
        <v>118</v>
      </c>
      <c r="J196" s="29">
        <f t="shared" si="26"/>
        <v>118</v>
      </c>
      <c r="K196" s="29">
        <f t="shared" si="26"/>
        <v>118</v>
      </c>
      <c r="L196" s="28"/>
      <c r="M196" s="76"/>
      <c r="N196" s="121"/>
      <c r="O196" s="171"/>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row>
    <row r="197" spans="1:147" s="1" customFormat="1">
      <c r="A197" s="75" t="s">
        <v>151</v>
      </c>
      <c r="B197" s="31"/>
      <c r="C197" s="32"/>
      <c r="D197" s="32"/>
      <c r="E197" s="32"/>
      <c r="F197" s="32"/>
      <c r="G197" s="33"/>
      <c r="H197" s="70">
        <v>6</v>
      </c>
      <c r="I197" s="70">
        <v>3</v>
      </c>
      <c r="J197" s="70">
        <v>3</v>
      </c>
      <c r="K197" s="70">
        <v>1</v>
      </c>
      <c r="L197" s="138"/>
      <c r="M197" s="76"/>
      <c r="N197" s="121"/>
      <c r="O197" s="171"/>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row>
    <row r="198" spans="1:147" s="1" customFormat="1">
      <c r="A198" s="71" t="s">
        <v>152</v>
      </c>
      <c r="B198" s="28"/>
      <c r="C198" s="28"/>
      <c r="D198" s="28"/>
      <c r="E198" s="28"/>
      <c r="F198" s="28"/>
      <c r="G198" s="28"/>
      <c r="H198" s="29">
        <f>H194+H197</f>
        <v>64</v>
      </c>
      <c r="I198" s="29">
        <f t="shared" ref="I198:K198" si="27">I194+I197</f>
        <v>90</v>
      </c>
      <c r="J198" s="29">
        <f t="shared" si="27"/>
        <v>107</v>
      </c>
      <c r="K198" s="29">
        <f t="shared" si="27"/>
        <v>112</v>
      </c>
      <c r="L198" s="28"/>
      <c r="M198" s="76"/>
      <c r="N198" s="121"/>
      <c r="O198" s="171"/>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row>
    <row r="199" spans="1:147" s="1" customFormat="1">
      <c r="A199" s="77" t="s">
        <v>171</v>
      </c>
      <c r="B199" s="34"/>
      <c r="C199" s="35"/>
      <c r="D199" s="35"/>
      <c r="E199" s="35"/>
      <c r="F199" s="35"/>
      <c r="G199" s="35"/>
      <c r="H199" s="36"/>
      <c r="I199" s="36"/>
      <c r="J199" s="35"/>
      <c r="K199" s="35"/>
      <c r="L199" s="139"/>
      <c r="M199" s="76"/>
      <c r="N199" s="121"/>
      <c r="O199" s="171"/>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row>
    <row r="200" spans="1:147" s="1" customFormat="1">
      <c r="A200" s="68"/>
      <c r="B200" s="69"/>
      <c r="C200" s="78"/>
      <c r="D200" s="78"/>
      <c r="E200" s="78"/>
      <c r="F200" s="78"/>
      <c r="G200" s="78"/>
      <c r="H200" s="70"/>
      <c r="I200" s="70"/>
      <c r="J200" s="70"/>
      <c r="K200" s="70"/>
      <c r="L200" s="132"/>
      <c r="M200" s="52"/>
      <c r="N200" s="121"/>
      <c r="O200" s="166"/>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row>
    <row r="201" spans="1:147" s="1" customFormat="1">
      <c r="A201" s="68"/>
      <c r="B201" s="69"/>
      <c r="C201" s="78"/>
      <c r="D201" s="78"/>
      <c r="E201" s="78"/>
      <c r="F201" s="78"/>
      <c r="G201" s="78"/>
      <c r="H201" s="70"/>
      <c r="I201" s="70"/>
      <c r="J201" s="70"/>
      <c r="K201" s="70"/>
      <c r="L201" s="132"/>
      <c r="M201" s="52"/>
      <c r="N201" s="121"/>
      <c r="O201" s="166"/>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row>
    <row r="202" spans="1:147" s="1" customFormat="1">
      <c r="A202" s="68"/>
      <c r="B202" s="69"/>
      <c r="C202" s="78"/>
      <c r="D202" s="78"/>
      <c r="E202" s="78"/>
      <c r="F202" s="78"/>
      <c r="G202" s="78"/>
      <c r="H202" s="70"/>
      <c r="I202" s="70"/>
      <c r="J202" s="70"/>
      <c r="K202" s="70"/>
      <c r="L202" s="132"/>
      <c r="M202" s="52"/>
      <c r="N202" s="121"/>
      <c r="O202" s="166"/>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row>
    <row r="203" spans="1:147" s="1" customFormat="1">
      <c r="A203" s="68"/>
      <c r="B203" s="69"/>
      <c r="C203" s="78"/>
      <c r="D203" s="78"/>
      <c r="E203" s="78"/>
      <c r="F203" s="78"/>
      <c r="G203" s="78"/>
      <c r="H203" s="70"/>
      <c r="I203" s="70"/>
      <c r="J203" s="70"/>
      <c r="K203" s="70"/>
      <c r="L203" s="132"/>
      <c r="M203" s="52"/>
      <c r="N203" s="121"/>
      <c r="O203" s="166"/>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row>
    <row r="204" spans="1:147" s="1" customFormat="1">
      <c r="A204" s="68"/>
      <c r="B204" s="69"/>
      <c r="C204" s="78"/>
      <c r="D204" s="78"/>
      <c r="E204" s="78"/>
      <c r="F204" s="78"/>
      <c r="G204" s="78"/>
      <c r="H204" s="70"/>
      <c r="I204" s="70"/>
      <c r="J204" s="70"/>
      <c r="K204" s="70"/>
      <c r="L204" s="132"/>
      <c r="M204" s="52"/>
      <c r="N204" s="121"/>
      <c r="O204" s="166"/>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row>
    <row r="205" spans="1:147" s="1" customFormat="1">
      <c r="A205" s="68"/>
      <c r="B205" s="69"/>
      <c r="C205" s="78"/>
      <c r="D205" s="78"/>
      <c r="E205" s="78"/>
      <c r="F205" s="78"/>
      <c r="G205" s="78"/>
      <c r="H205" s="70"/>
      <c r="I205" s="70"/>
      <c r="J205" s="70"/>
      <c r="K205" s="70"/>
      <c r="L205" s="132"/>
      <c r="M205" s="52"/>
      <c r="N205" s="121"/>
      <c r="O205" s="166"/>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row>
    <row r="206" spans="1:147" s="1" customFormat="1">
      <c r="A206" s="68"/>
      <c r="B206" s="69"/>
      <c r="C206" s="78"/>
      <c r="D206" s="78"/>
      <c r="E206" s="78"/>
      <c r="F206" s="78"/>
      <c r="G206" s="78"/>
      <c r="H206" s="70"/>
      <c r="I206" s="70"/>
      <c r="J206" s="70"/>
      <c r="K206" s="70"/>
      <c r="L206" s="132"/>
      <c r="M206" s="52"/>
      <c r="N206" s="121"/>
      <c r="O206" s="16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row>
    <row r="207" spans="1:147" s="1" customFormat="1">
      <c r="A207" s="79"/>
      <c r="B207" s="80"/>
      <c r="C207" s="81"/>
      <c r="D207" s="81"/>
      <c r="E207" s="81"/>
      <c r="F207" s="81"/>
      <c r="G207" s="81"/>
      <c r="H207" s="82"/>
      <c r="I207" s="82"/>
      <c r="J207" s="82"/>
      <c r="K207" s="82"/>
      <c r="L207" s="140"/>
      <c r="M207" s="83"/>
      <c r="N207" s="124"/>
      <c r="O207" s="172"/>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row>
    <row r="208" spans="1:147" s="1" customFormat="1">
      <c r="A208" s="12"/>
      <c r="B208" s="13"/>
      <c r="C208" s="14"/>
      <c r="D208" s="14"/>
      <c r="E208" s="14"/>
      <c r="F208" s="14"/>
      <c r="G208" s="14"/>
      <c r="H208" s="43"/>
      <c r="I208" s="43"/>
      <c r="J208" s="43"/>
      <c r="K208" s="43"/>
      <c r="L208" s="13"/>
      <c r="M208" s="96"/>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row>
    <row r="209" spans="1:147" s="1" customFormat="1">
      <c r="A209" s="12"/>
      <c r="B209" s="13"/>
      <c r="C209" s="14"/>
      <c r="D209" s="14"/>
      <c r="E209" s="14"/>
      <c r="F209" s="14"/>
      <c r="G209" s="14"/>
      <c r="H209" s="43"/>
      <c r="I209" s="43"/>
      <c r="J209" s="43"/>
      <c r="K209" s="43"/>
      <c r="L209" s="13"/>
      <c r="M209" s="96"/>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row>
    <row r="210" spans="1:147" s="1" customFormat="1">
      <c r="A210" s="12"/>
      <c r="B210" s="13"/>
      <c r="C210" s="14"/>
      <c r="D210" s="14"/>
      <c r="E210" s="14"/>
      <c r="F210" s="14"/>
      <c r="G210" s="14"/>
      <c r="H210" s="43"/>
      <c r="I210" s="43"/>
      <c r="J210" s="43"/>
      <c r="K210" s="43"/>
      <c r="L210" s="13"/>
      <c r="M210" s="96"/>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row>
    <row r="211" spans="1:147" s="1" customFormat="1">
      <c r="A211" s="12"/>
      <c r="B211" s="13"/>
      <c r="C211" s="14"/>
      <c r="D211" s="14"/>
      <c r="E211" s="14"/>
      <c r="F211" s="14"/>
      <c r="G211" s="14"/>
      <c r="H211" s="43"/>
      <c r="I211" s="43"/>
      <c r="J211" s="43"/>
      <c r="K211" s="43"/>
      <c r="L211" s="13"/>
      <c r="M211" s="96"/>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row>
    <row r="212" spans="1:147" s="1" customFormat="1">
      <c r="A212" s="12"/>
      <c r="B212" s="13"/>
      <c r="C212" s="14"/>
      <c r="D212" s="14"/>
      <c r="E212" s="14"/>
      <c r="F212" s="14"/>
      <c r="G212" s="14"/>
      <c r="H212" s="43"/>
      <c r="I212" s="43"/>
      <c r="J212" s="43"/>
      <c r="K212" s="43"/>
      <c r="L212" s="13"/>
      <c r="M212" s="96"/>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row>
    <row r="213" spans="1:147" s="1" customFormat="1">
      <c r="A213" s="12"/>
      <c r="B213" s="13"/>
      <c r="C213" s="14"/>
      <c r="D213" s="14"/>
      <c r="E213" s="14"/>
      <c r="F213" s="14"/>
      <c r="G213" s="14"/>
      <c r="H213" s="43"/>
      <c r="I213" s="43"/>
      <c r="J213" s="43"/>
      <c r="K213" s="43"/>
      <c r="L213" s="13"/>
      <c r="M213" s="96"/>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row>
    <row r="214" spans="1:147" s="1" customFormat="1">
      <c r="A214" s="12"/>
      <c r="B214" s="13"/>
      <c r="C214" s="14"/>
      <c r="D214" s="14"/>
      <c r="E214" s="14"/>
      <c r="F214" s="14"/>
      <c r="G214" s="14"/>
      <c r="H214" s="43"/>
      <c r="I214" s="43"/>
      <c r="J214" s="43"/>
      <c r="K214" s="43"/>
      <c r="L214" s="13"/>
      <c r="M214" s="96"/>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row>
    <row r="215" spans="1:147" s="1" customFormat="1">
      <c r="A215" s="12"/>
      <c r="B215" s="13"/>
      <c r="C215" s="14"/>
      <c r="D215" s="14"/>
      <c r="E215" s="14"/>
      <c r="F215" s="14"/>
      <c r="G215" s="14"/>
      <c r="H215" s="43"/>
      <c r="I215" s="43"/>
      <c r="J215" s="43"/>
      <c r="K215" s="43"/>
      <c r="L215" s="13"/>
      <c r="M215" s="96"/>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row>
    <row r="216" spans="1:147" s="1" customFormat="1">
      <c r="A216" s="12"/>
      <c r="B216" s="13"/>
      <c r="C216" s="14"/>
      <c r="D216" s="14"/>
      <c r="E216" s="14"/>
      <c r="F216" s="14"/>
      <c r="G216" s="14"/>
      <c r="H216" s="43"/>
      <c r="I216" s="43"/>
      <c r="J216" s="43"/>
      <c r="K216" s="43"/>
      <c r="L216" s="13"/>
      <c r="M216" s="9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row>
    <row r="217" spans="1:147" s="1" customFormat="1">
      <c r="A217" s="12"/>
      <c r="B217" s="13"/>
      <c r="C217" s="14"/>
      <c r="D217" s="14"/>
      <c r="E217" s="14"/>
      <c r="F217" s="14"/>
      <c r="G217" s="14"/>
      <c r="H217" s="43"/>
      <c r="I217" s="43"/>
      <c r="J217" s="43"/>
      <c r="K217" s="43"/>
      <c r="L217" s="13"/>
      <c r="M217" s="96"/>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row>
    <row r="218" spans="1:147" s="1" customFormat="1">
      <c r="A218" s="12"/>
      <c r="B218" s="13"/>
      <c r="C218" s="14"/>
      <c r="D218" s="14"/>
      <c r="E218" s="14"/>
      <c r="F218" s="14"/>
      <c r="G218" s="14"/>
      <c r="H218" s="43"/>
      <c r="I218" s="43"/>
      <c r="J218" s="43"/>
      <c r="K218" s="43"/>
      <c r="L218" s="13"/>
      <c r="M218" s="96"/>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row>
    <row r="219" spans="1:147" s="1" customFormat="1">
      <c r="A219" s="12"/>
      <c r="B219" s="13"/>
      <c r="C219" s="14"/>
      <c r="D219" s="14"/>
      <c r="E219" s="14"/>
      <c r="F219" s="14"/>
      <c r="G219" s="14"/>
      <c r="H219" s="43"/>
      <c r="I219" s="43"/>
      <c r="J219" s="43"/>
      <c r="K219" s="43"/>
      <c r="L219" s="13"/>
      <c r="M219" s="96"/>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row>
    <row r="220" spans="1:147" s="1" customFormat="1">
      <c r="A220" s="12"/>
      <c r="B220" s="13"/>
      <c r="C220" s="14"/>
      <c r="D220" s="14"/>
      <c r="E220" s="14"/>
      <c r="F220" s="14"/>
      <c r="G220" s="14"/>
      <c r="H220" s="43"/>
      <c r="I220" s="43"/>
      <c r="J220" s="43"/>
      <c r="K220" s="43"/>
      <c r="L220" s="13"/>
      <c r="M220" s="96"/>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row>
    <row r="221" spans="1:147" s="1" customFormat="1">
      <c r="A221" s="12"/>
      <c r="B221" s="13"/>
      <c r="C221" s="14"/>
      <c r="D221" s="14"/>
      <c r="E221" s="14"/>
      <c r="F221" s="14"/>
      <c r="G221" s="14"/>
      <c r="H221" s="43"/>
      <c r="I221" s="43"/>
      <c r="J221" s="43"/>
      <c r="K221" s="43"/>
      <c r="L221" s="13"/>
      <c r="M221" s="96"/>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row>
    <row r="222" spans="1:147" s="1" customFormat="1">
      <c r="A222" s="12"/>
      <c r="B222" s="13"/>
      <c r="C222" s="14"/>
      <c r="D222" s="14"/>
      <c r="E222" s="14"/>
      <c r="F222" s="14"/>
      <c r="G222" s="14"/>
      <c r="H222" s="43"/>
      <c r="I222" s="43"/>
      <c r="J222" s="43"/>
      <c r="K222" s="43"/>
      <c r="L222" s="13"/>
      <c r="M222" s="96"/>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row>
    <row r="223" spans="1:147" s="1" customFormat="1">
      <c r="A223" s="12"/>
      <c r="B223" s="13"/>
      <c r="C223" s="14"/>
      <c r="D223" s="14"/>
      <c r="E223" s="14"/>
      <c r="F223" s="14"/>
      <c r="G223" s="14"/>
      <c r="H223" s="43"/>
      <c r="I223" s="43"/>
      <c r="J223" s="43"/>
      <c r="K223" s="43"/>
      <c r="L223" s="13"/>
      <c r="M223" s="96"/>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row>
    <row r="224" spans="1:147" s="1" customFormat="1">
      <c r="A224" s="12"/>
      <c r="B224" s="13"/>
      <c r="C224" s="14"/>
      <c r="D224" s="14"/>
      <c r="E224" s="14"/>
      <c r="F224" s="14"/>
      <c r="G224" s="14"/>
      <c r="H224" s="43"/>
      <c r="I224" s="43"/>
      <c r="J224" s="43"/>
      <c r="K224" s="43"/>
      <c r="L224" s="13"/>
      <c r="M224" s="96"/>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row>
    <row r="225" spans="1:147" s="1" customFormat="1">
      <c r="A225" s="12"/>
      <c r="B225" s="13"/>
      <c r="C225" s="14"/>
      <c r="D225" s="14"/>
      <c r="E225" s="14"/>
      <c r="F225" s="14"/>
      <c r="G225" s="14"/>
      <c r="H225" s="43"/>
      <c r="I225" s="43"/>
      <c r="J225" s="43"/>
      <c r="K225" s="43"/>
      <c r="L225" s="13"/>
      <c r="M225" s="96"/>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row>
    <row r="226" spans="1:147" s="1" customFormat="1">
      <c r="A226" s="12"/>
      <c r="B226" s="13"/>
      <c r="C226" s="14"/>
      <c r="D226" s="14"/>
      <c r="E226" s="14"/>
      <c r="F226" s="14"/>
      <c r="G226" s="14"/>
      <c r="H226" s="43"/>
      <c r="I226" s="43"/>
      <c r="J226" s="43"/>
      <c r="K226" s="43"/>
      <c r="L226" s="13"/>
      <c r="M226" s="9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row>
    <row r="227" spans="1:147" s="1" customFormat="1">
      <c r="A227" s="12"/>
      <c r="B227" s="13"/>
      <c r="C227" s="14"/>
      <c r="D227" s="14"/>
      <c r="E227" s="14"/>
      <c r="F227" s="14"/>
      <c r="G227" s="14"/>
      <c r="H227" s="43"/>
      <c r="I227" s="43"/>
      <c r="J227" s="43"/>
      <c r="K227" s="43"/>
      <c r="L227" s="13"/>
      <c r="M227" s="96"/>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row>
    <row r="228" spans="1:147" s="1" customFormat="1">
      <c r="A228" s="12"/>
      <c r="B228" s="13"/>
      <c r="C228" s="14"/>
      <c r="D228" s="14"/>
      <c r="E228" s="14"/>
      <c r="F228" s="14"/>
      <c r="G228" s="14"/>
      <c r="H228" s="43"/>
      <c r="I228" s="43"/>
      <c r="J228" s="43"/>
      <c r="K228" s="43"/>
      <c r="L228" s="13"/>
      <c r="M228" s="96"/>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row>
    <row r="229" spans="1:147" s="1" customFormat="1">
      <c r="A229" s="12"/>
      <c r="B229" s="13"/>
      <c r="C229" s="14"/>
      <c r="D229" s="14"/>
      <c r="E229" s="14"/>
      <c r="F229" s="14"/>
      <c r="G229" s="14"/>
      <c r="H229" s="43"/>
      <c r="I229" s="43"/>
      <c r="J229" s="43"/>
      <c r="K229" s="43"/>
      <c r="L229" s="13"/>
      <c r="M229" s="96"/>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row>
    <row r="230" spans="1:147" s="1" customFormat="1">
      <c r="A230" s="12"/>
      <c r="B230" s="13"/>
      <c r="C230" s="14"/>
      <c r="D230" s="14"/>
      <c r="E230" s="14"/>
      <c r="F230" s="14"/>
      <c r="G230" s="14"/>
      <c r="H230" s="43"/>
      <c r="I230" s="43"/>
      <c r="J230" s="43"/>
      <c r="K230" s="43"/>
      <c r="L230" s="13"/>
      <c r="M230" s="96"/>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row>
    <row r="231" spans="1:147" s="1" customFormat="1">
      <c r="A231" s="12"/>
      <c r="B231" s="13"/>
      <c r="C231" s="14"/>
      <c r="D231" s="14"/>
      <c r="E231" s="14"/>
      <c r="F231" s="14"/>
      <c r="G231" s="14"/>
      <c r="H231" s="43"/>
      <c r="I231" s="43"/>
      <c r="J231" s="43"/>
      <c r="K231" s="43"/>
      <c r="L231" s="13"/>
      <c r="M231" s="96"/>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row>
    <row r="232" spans="1:147" s="1" customFormat="1">
      <c r="A232" s="12"/>
      <c r="B232" s="13"/>
      <c r="C232" s="14"/>
      <c r="D232" s="14"/>
      <c r="E232" s="14"/>
      <c r="F232" s="14"/>
      <c r="G232" s="14"/>
      <c r="H232" s="43"/>
      <c r="I232" s="43"/>
      <c r="J232" s="43"/>
      <c r="K232" s="43"/>
      <c r="L232" s="13"/>
      <c r="M232" s="96"/>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row>
    <row r="233" spans="1:147" s="1" customFormat="1">
      <c r="A233" s="12"/>
      <c r="B233" s="13"/>
      <c r="C233" s="14"/>
      <c r="D233" s="14"/>
      <c r="E233" s="14"/>
      <c r="F233" s="14"/>
      <c r="G233" s="14"/>
      <c r="H233" s="43"/>
      <c r="I233" s="43"/>
      <c r="J233" s="43"/>
      <c r="K233" s="43"/>
      <c r="L233" s="13"/>
      <c r="M233" s="96"/>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row>
    <row r="234" spans="1:147" s="1" customFormat="1">
      <c r="A234" s="12"/>
      <c r="B234" s="13"/>
      <c r="C234" s="14"/>
      <c r="D234" s="14"/>
      <c r="E234" s="14"/>
      <c r="F234" s="14"/>
      <c r="G234" s="14"/>
      <c r="H234" s="43"/>
      <c r="I234" s="43"/>
      <c r="J234" s="43"/>
      <c r="K234" s="43"/>
      <c r="L234" s="13"/>
      <c r="M234" s="96"/>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row>
    <row r="235" spans="1:147" s="1" customFormat="1">
      <c r="A235" s="12"/>
      <c r="B235" s="13"/>
      <c r="C235" s="14"/>
      <c r="D235" s="14"/>
      <c r="E235" s="14"/>
      <c r="F235" s="14"/>
      <c r="G235" s="14"/>
      <c r="H235" s="43"/>
      <c r="I235" s="43"/>
      <c r="J235" s="43"/>
      <c r="K235" s="43"/>
      <c r="L235" s="13"/>
      <c r="M235" s="96"/>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row>
    <row r="236" spans="1:147" s="1" customFormat="1">
      <c r="A236" s="12"/>
      <c r="B236" s="13"/>
      <c r="C236" s="14"/>
      <c r="D236" s="14"/>
      <c r="E236" s="14"/>
      <c r="F236" s="14"/>
      <c r="G236" s="14"/>
      <c r="H236" s="43"/>
      <c r="I236" s="43"/>
      <c r="J236" s="43"/>
      <c r="K236" s="43"/>
      <c r="L236" s="13"/>
      <c r="M236" s="9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row>
    <row r="237" spans="1:147" s="1" customFormat="1">
      <c r="A237" s="12"/>
      <c r="B237" s="13"/>
      <c r="C237" s="14"/>
      <c r="D237" s="14"/>
      <c r="E237" s="14"/>
      <c r="F237" s="14"/>
      <c r="G237" s="14"/>
      <c r="H237" s="43"/>
      <c r="I237" s="43"/>
      <c r="J237" s="43"/>
      <c r="K237" s="43"/>
      <c r="L237" s="13"/>
      <c r="M237" s="96"/>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row>
    <row r="238" spans="1:147">
      <c r="A238" s="12"/>
      <c r="B238" s="13"/>
      <c r="C238" s="14"/>
      <c r="D238" s="14"/>
      <c r="E238" s="14"/>
      <c r="F238" s="14"/>
      <c r="G238" s="14"/>
      <c r="H238" s="43"/>
      <c r="I238" s="43"/>
      <c r="J238" s="43"/>
      <c r="K238" s="43"/>
      <c r="L238" s="13"/>
      <c r="M238" s="96"/>
      <c r="N238"/>
    </row>
    <row r="239" spans="1:147">
      <c r="A239" s="12"/>
      <c r="B239" s="13"/>
      <c r="C239" s="14"/>
      <c r="D239" s="14"/>
      <c r="E239" s="14"/>
      <c r="F239" s="14"/>
      <c r="G239" s="14"/>
      <c r="H239" s="43"/>
      <c r="I239" s="43"/>
      <c r="J239" s="43"/>
      <c r="K239" s="43"/>
      <c r="L239" s="13"/>
      <c r="M239" s="96"/>
      <c r="N239"/>
    </row>
    <row r="240" spans="1:147">
      <c r="A240" s="12"/>
      <c r="B240" s="13"/>
      <c r="C240" s="14"/>
      <c r="D240" s="14"/>
      <c r="E240" s="14"/>
      <c r="F240" s="14"/>
      <c r="G240" s="14"/>
      <c r="H240" s="43"/>
      <c r="I240" s="43"/>
      <c r="J240" s="43"/>
      <c r="K240" s="43"/>
      <c r="L240" s="13"/>
      <c r="M240" s="96"/>
      <c r="N240"/>
    </row>
    <row r="241" spans="1:14">
      <c r="A241" s="12"/>
      <c r="B241" s="13"/>
      <c r="C241" s="14"/>
      <c r="D241" s="14"/>
      <c r="E241" s="14"/>
      <c r="F241" s="14"/>
      <c r="G241" s="14"/>
      <c r="H241" s="43"/>
      <c r="I241" s="43"/>
      <c r="J241" s="43"/>
      <c r="K241" s="43"/>
      <c r="L241" s="13"/>
      <c r="M241" s="96"/>
      <c r="N241"/>
    </row>
    <row r="242" spans="1:14">
      <c r="A242" s="12"/>
      <c r="B242" s="13"/>
      <c r="C242" s="14"/>
      <c r="D242" s="14"/>
      <c r="E242" s="14"/>
      <c r="F242" s="14"/>
      <c r="G242" s="14"/>
      <c r="H242" s="43"/>
      <c r="I242" s="43"/>
      <c r="J242" s="43"/>
      <c r="K242" s="43"/>
      <c r="L242" s="13"/>
      <c r="M242" s="96"/>
      <c r="N242"/>
    </row>
    <row r="243" spans="1:14">
      <c r="A243" s="12"/>
      <c r="B243" s="13"/>
      <c r="C243" s="14"/>
      <c r="D243" s="14"/>
      <c r="E243" s="14"/>
      <c r="F243" s="14"/>
      <c r="G243" s="14"/>
      <c r="H243" s="43"/>
      <c r="I243" s="43"/>
      <c r="J243" s="43"/>
      <c r="K243" s="43"/>
      <c r="L243" s="13"/>
      <c r="M243" s="96"/>
      <c r="N243"/>
    </row>
    <row r="244" spans="1:14">
      <c r="A244" s="12"/>
      <c r="B244" s="13"/>
      <c r="C244" s="14"/>
      <c r="D244" s="14"/>
      <c r="E244" s="14"/>
      <c r="F244" s="14"/>
      <c r="G244" s="14"/>
      <c r="H244" s="43"/>
      <c r="I244" s="43"/>
      <c r="J244" s="43"/>
      <c r="K244" s="43"/>
      <c r="L244" s="13"/>
      <c r="M244" s="96"/>
      <c r="N244"/>
    </row>
    <row r="245" spans="1:14">
      <c r="A245" s="12"/>
      <c r="B245" s="13"/>
      <c r="C245" s="14"/>
      <c r="D245" s="14"/>
      <c r="E245" s="14"/>
      <c r="F245" s="14"/>
      <c r="G245" s="14"/>
      <c r="H245" s="43"/>
      <c r="I245" s="43"/>
      <c r="J245" s="43"/>
      <c r="K245" s="43"/>
      <c r="L245" s="13"/>
      <c r="M245" s="96"/>
      <c r="N245"/>
    </row>
    <row r="246" spans="1:14">
      <c r="A246" s="12"/>
      <c r="B246" s="13"/>
      <c r="C246" s="14"/>
      <c r="D246" s="14"/>
      <c r="E246" s="14"/>
      <c r="F246" s="14"/>
      <c r="G246" s="14"/>
      <c r="H246" s="43"/>
      <c r="I246" s="43"/>
      <c r="J246" s="43"/>
      <c r="K246" s="43"/>
      <c r="L246" s="13"/>
      <c r="M246" s="96"/>
      <c r="N246"/>
    </row>
    <row r="247" spans="1:14">
      <c r="A247" s="12"/>
      <c r="B247" s="13"/>
      <c r="C247" s="14"/>
      <c r="D247" s="14"/>
      <c r="E247" s="14"/>
      <c r="F247" s="14"/>
      <c r="G247" s="14"/>
      <c r="H247" s="43"/>
      <c r="I247" s="43"/>
      <c r="J247" s="43"/>
      <c r="K247" s="43"/>
      <c r="L247" s="13"/>
      <c r="M247" s="96"/>
      <c r="N247"/>
    </row>
    <row r="248" spans="1:14">
      <c r="A248" s="12"/>
      <c r="B248" s="13"/>
      <c r="C248" s="14"/>
      <c r="D248" s="14"/>
      <c r="E248" s="14"/>
      <c r="F248" s="14"/>
      <c r="G248" s="14"/>
      <c r="H248" s="43"/>
      <c r="I248" s="43"/>
      <c r="J248" s="43"/>
      <c r="K248" s="43"/>
      <c r="L248" s="13"/>
      <c r="M248" s="96"/>
      <c r="N248"/>
    </row>
    <row r="249" spans="1:14">
      <c r="A249" s="12"/>
      <c r="B249" s="13"/>
      <c r="C249" s="14"/>
      <c r="D249" s="14"/>
      <c r="E249" s="14"/>
      <c r="F249" s="14"/>
      <c r="G249" s="14"/>
      <c r="H249" s="43"/>
      <c r="I249" s="43"/>
      <c r="J249" s="43"/>
      <c r="K249" s="43"/>
      <c r="L249" s="13"/>
      <c r="M249" s="96"/>
      <c r="N249"/>
    </row>
    <row r="250" spans="1:14">
      <c r="A250" s="12"/>
      <c r="B250" s="13"/>
      <c r="C250" s="14"/>
      <c r="D250" s="14"/>
      <c r="E250" s="14"/>
      <c r="F250" s="14"/>
      <c r="G250" s="14"/>
      <c r="H250" s="43"/>
      <c r="I250" s="43"/>
      <c r="J250" s="43"/>
      <c r="K250" s="43"/>
      <c r="L250" s="13"/>
      <c r="M250" s="96"/>
      <c r="N250"/>
    </row>
    <row r="251" spans="1:14">
      <c r="A251" s="12"/>
      <c r="B251" s="13"/>
      <c r="C251" s="14"/>
      <c r="D251" s="14"/>
      <c r="E251" s="14"/>
      <c r="F251" s="14"/>
      <c r="G251" s="14"/>
      <c r="H251" s="43"/>
      <c r="I251" s="43"/>
      <c r="J251" s="43"/>
      <c r="K251" s="43"/>
      <c r="L251" s="13"/>
      <c r="M251" s="96"/>
      <c r="N251"/>
    </row>
    <row r="252" spans="1:14">
      <c r="A252" s="12"/>
      <c r="B252" s="13"/>
      <c r="C252" s="14"/>
      <c r="D252" s="14"/>
      <c r="E252" s="14"/>
      <c r="F252" s="14"/>
      <c r="G252" s="14"/>
      <c r="H252" s="43"/>
      <c r="I252" s="43"/>
      <c r="J252" s="43"/>
      <c r="K252" s="43"/>
      <c r="L252" s="13"/>
      <c r="M252" s="96"/>
      <c r="N252"/>
    </row>
    <row r="253" spans="1:14">
      <c r="A253" s="12"/>
      <c r="B253" s="13"/>
      <c r="C253" s="14"/>
      <c r="D253" s="14"/>
      <c r="E253" s="14"/>
      <c r="F253" s="14"/>
      <c r="G253" s="14"/>
      <c r="H253" s="43"/>
      <c r="I253" s="43"/>
      <c r="J253" s="43"/>
      <c r="K253" s="43"/>
      <c r="L253" s="13"/>
      <c r="M253" s="96"/>
      <c r="N253"/>
    </row>
    <row r="254" spans="1:14">
      <c r="A254" s="12"/>
      <c r="B254" s="13"/>
      <c r="C254" s="14"/>
      <c r="D254" s="14"/>
      <c r="E254" s="14"/>
      <c r="F254" s="14"/>
      <c r="G254" s="14"/>
      <c r="H254" s="43"/>
      <c r="I254" s="43"/>
      <c r="J254" s="43"/>
      <c r="K254" s="43"/>
      <c r="L254" s="13"/>
      <c r="M254" s="96"/>
      <c r="N254"/>
    </row>
    <row r="255" spans="1:14">
      <c r="A255" s="12"/>
      <c r="B255" s="13"/>
      <c r="C255" s="14"/>
      <c r="D255" s="14"/>
      <c r="E255" s="14"/>
      <c r="F255" s="14"/>
      <c r="G255" s="14"/>
      <c r="H255" s="43"/>
      <c r="I255" s="43"/>
      <c r="J255" s="43"/>
      <c r="K255" s="43"/>
      <c r="L255" s="13"/>
      <c r="M255" s="96"/>
      <c r="N255"/>
    </row>
    <row r="256" spans="1:14">
      <c r="A256" s="12"/>
      <c r="B256" s="13"/>
      <c r="C256" s="14"/>
      <c r="D256" s="14"/>
      <c r="E256" s="14"/>
      <c r="F256" s="14"/>
      <c r="G256" s="14"/>
      <c r="H256" s="43"/>
      <c r="I256" s="43"/>
      <c r="J256" s="43"/>
      <c r="K256" s="43"/>
      <c r="L256" s="13"/>
      <c r="M256" s="96"/>
      <c r="N256"/>
    </row>
    <row r="257" spans="1:14">
      <c r="A257" s="12"/>
      <c r="B257" s="13"/>
      <c r="C257" s="14"/>
      <c r="D257" s="14"/>
      <c r="E257" s="14"/>
      <c r="F257" s="14"/>
      <c r="G257" s="14"/>
      <c r="H257" s="43"/>
      <c r="I257" s="43"/>
      <c r="J257" s="43"/>
      <c r="K257" s="43"/>
      <c r="L257" s="13"/>
      <c r="M257" s="96"/>
      <c r="N257"/>
    </row>
    <row r="258" spans="1:14">
      <c r="A258" s="12"/>
      <c r="B258" s="13"/>
      <c r="C258" s="14"/>
      <c r="D258" s="14"/>
      <c r="E258" s="14"/>
      <c r="F258" s="14"/>
      <c r="G258" s="14"/>
      <c r="H258" s="43"/>
      <c r="I258" s="43"/>
      <c r="J258" s="43"/>
      <c r="K258" s="43"/>
      <c r="L258" s="13"/>
      <c r="M258" s="96"/>
      <c r="N258"/>
    </row>
    <row r="259" spans="1:14">
      <c r="M259" s="96"/>
      <c r="N259"/>
    </row>
  </sheetData>
  <sheetProtection formatCells="0" formatColumns="0" formatRows="0" insertColumns="0" insertRows="0" insertHyperlinks="0" deleteColumns="0" deleteRows="0" sort="0" autoFilter="0" pivotTables="0"/>
  <conditionalFormatting sqref="H186:K186">
    <cfRule type="cellIs" dxfId="12" priority="8" operator="greaterThanOrEqual">
      <formula>H$185-H$188</formula>
    </cfRule>
  </conditionalFormatting>
  <conditionalFormatting sqref="H49:K49">
    <cfRule type="cellIs" dxfId="11" priority="7" operator="greaterThanOrEqual">
      <formula>H$48-H$51</formula>
    </cfRule>
  </conditionalFormatting>
  <conditionalFormatting sqref="H110:K110">
    <cfRule type="cellIs" dxfId="10" priority="6" operator="greaterThanOrEqual">
      <formula>H$109-H$112</formula>
    </cfRule>
  </conditionalFormatting>
  <conditionalFormatting sqref="H159:K159">
    <cfRule type="cellIs" dxfId="9" priority="5" operator="greaterThanOrEqual">
      <formula>H$158-H$161</formula>
    </cfRule>
  </conditionalFormatting>
  <conditionalFormatting sqref="H159:K159 H161:K161 H163:K163 H186:K186 H188:K188 H190:K190 H110:K110 H112:K112 H114:K114 H49:K49 H51:K51 H53:K53">
    <cfRule type="expression" dxfId="8" priority="12">
      <formula>(COUNTA($H$5:$K$47)+COUNTA($H$57:$K$108)+COUNTA($H$119:$K$157)+COUNTA($H$167:$K$184))&gt;0</formula>
    </cfRule>
  </conditionalFormatting>
  <conditionalFormatting sqref="H158:K158 H160:K160 H162:K162 H164:K164 H185:K185 H187:K187 H189:K189 H191:K191 H109:K109 H111:K111 H113:K113 H115:K115 H48:K48 H50:K50 H52:K52 H54:K54">
    <cfRule type="expression" dxfId="7" priority="9">
      <formula>(COUNTA($H$5:$K$47)+COUNTA($H$57:$K$108)+COUNTA($H$119:$K$157)+COUNTA($H$167:$K$184))&gt;0</formula>
    </cfRule>
  </conditionalFormatting>
  <conditionalFormatting sqref="B166 B170 B176 B178 B180 B182 B117:B118 B122 B125 B129 B132 B138 B142:B143 B148 B153 B56 B62 B67 B69 B76 B80 B83 B90 B93 B97 B102 B4 B8 B10:B11 B15 B19 B25 B28 B33 B38 B43">
    <cfRule type="expression" dxfId="6" priority="4">
      <formula>(COUNTA($H$5:$K$47)+COUNTA($H$57:$K$108)+COUNTA($H$119:$K$157)+COUNTA($H$167:$K$184))&gt;0</formula>
    </cfRule>
  </conditionalFormatting>
  <conditionalFormatting sqref="I26:J26 J27 I44 I5:K5 J6:K6 H7:K7 H9:K9 H12:K14 H16:K18 K26:K27 H29:K31 I32:K32 H34:K37 H39:K39 I40:K41 H42:K42 J44:K45 K46:K47 J57:K57 I58:K59 J60:K60 H61:K61 H63:K63 I64:K65 J66:K66 I70:K71 J72:K72 H74:K74 I75:K75 I77:K77 H78:K79 H81:K81 K82 H84:K84 I85:K89 H91:K92 H94:K94 I95:K95 H96:K96 K98:K99 H100:K100 H103:K103 I104:K105 J106:K108 H119:K120 I121:K121 J123:K123 H126:K128 H130:K131 H133:K137 H139:K141 J144:K144 H145:K145 I146:K147 H149:K150 I151:K151 J152:K152 H154:K154 J155:K155 I156:K156 J157:K157 I167:K167 H168:K168 K169 H171:K173 I174:K174 K177 J179:K179 J183:K183 H20:K24">
    <cfRule type="cellIs" dxfId="5" priority="37" operator="equal">
      <formula>"C"</formula>
    </cfRule>
  </conditionalFormatting>
  <conditionalFormatting sqref="H5 H6:I6 H26 H27:I27 H32 H40:H41 H44 H45:I45 H46:J47 H57:I57 H58:H59 H60:I60 H64:H65 H66:I66 H68:K68 H70:H71 H72:I72 H73:K73 H75 H77 H82:J82 H85:H89 H95 H98:J99 H101:K101 H104:H105 H106:I108 H121 H123:I123 H124:K124 H144:I144 H146:H147 H151 H152:I152 H155:I155 H156 H157:I157 H167 H169:J169 H174 H175:K175 H177:J177 H179:I179 H181:K181 H183:I183 H184:K184">
    <cfRule type="cellIs" dxfId="4" priority="111" operator="equal">
      <formula>"N/C"</formula>
    </cfRule>
    <cfRule type="cellIs" dxfId="3" priority="112" operator="equal">
      <formula>"C"</formula>
    </cfRule>
    <cfRule type="cellIs" dxfId="2" priority="123" operator="equal">
      <formula>"N/A"</formula>
    </cfRule>
  </conditionalFormatting>
  <conditionalFormatting sqref="I26:J26 J27 I44 I5:K5 J6:K6 H7:K7 H9:K9 H12:K14 H16:K18 K26:K27 H29:K31 I32:K32 H34:K37 H39:K39 I40:K41 H42:K42 J44:K45 K46:K47 J57:K57 I58:K59 J60:K60 H61:K61 H63:K63 I64:K65 J66:K66 I70:K71 J72:K72 H74:K74 I75:K75 I77:K77 H78:K79 H81:K81 K82 H84:K84 I85:K89 H91:K92 H94:K94 I95:K95 H96:K96 K98:K99 H100:K100 H103:K103 I104:K105 J106:K108 H119:K120 I121:K121 J123:K123 H126:K128 H130:K131 H133:K137 H139:K141 J144:K144 H145:K145 I146:K147 H149:K150 I151:K151 J152:K152 H154:K154 J155:K155 I156:K156 J157:K157 I167:K167 H168:K168 K169 H171:K173 I174:K174 K177 J179:K179 J183:K183 H20:K24">
    <cfRule type="cellIs" dxfId="1" priority="35" operator="equal">
      <formula>"N/A"</formula>
    </cfRule>
  </conditionalFormatting>
  <conditionalFormatting sqref="I26:J26 J27 I44 I5:K5 J6:K6 H7:K7 H9:K9 H12:K14 H16:K18 K26:K27 H29:K31 I32:K32 H34:K37 H39:K39 I40:K41 H42:K42 J44:K45 K46:K47 J57:K57 I58:K59 J60:K60 H61:K61 H63:K63 I64:K65 J66:K66 I70:K71 J72:K72 H74:K74 I75:K75 I77:K77 H78:K79 H81:K81 K82 H84:K84 I85:K89 H91:K92 H94:K94 I95:K95 H96:K96 K98:K99 H100:K100 H103:K103 I104:K105 J106:K108 H119:K120 I121:K121 J123:K123 H126:K128 H130:K131 H133:K137 H139:K141 J144:K144 H145:K145 I146:K147 H149:K150 I151:K151 J152:K152 H154:K154 J155:K155 I156:K156 J157:K157 I167:K167 H168:K168 K169 H171:K173 I174:K174 K177 J179:K179 J183:K183 H20:K24">
    <cfRule type="cellIs" dxfId="0" priority="36" operator="equal">
      <formula>"N/C"</formula>
    </cfRule>
  </conditionalFormatting>
  <dataValidations count="1">
    <dataValidation type="list" allowBlank="1" showInputMessage="1" showErrorMessage="1" sqref="H122 H119:K121 H154:K157 H91:K92 H103:K108 H34:K37 H44:K47 H84:K89 H183:K184 H5:K7 H181:K181 H81:K82 H179:K179 H29:K32 H177:K177 H77:K79 H171:K175 H17:K18 H167:K169 H70:K75 H149:K152 H26:K27 H144:K147 H68:K68 H139:K141 H9:K9 H133:K137 H63:K66 H130:K131 H22:K24 H126:K128 H57:K61 H123:K124 H12:K14 H98:K101 H39:K42 H20:K20 H94:K96 H16:K16">
      <formula1>"C,N/C,N/A"</formula1>
    </dataValidation>
  </dataValidations>
  <pageMargins left="0.74803149606299213" right="0.74803149606299213" top="0.98425196850393704" bottom="0.98425196850393704" header="0.51181102362204722" footer="0.51181102362204722"/>
  <pageSetup paperSize="9" scale="65" fitToHeight="0" orientation="landscape" horizontalDpi="4294967292" verticalDpi="4294967292" r:id="rId1"/>
  <rowBreaks count="27" manualBreakCount="27">
    <brk id="9" max="13" man="1"/>
    <brk id="13" max="13" man="1"/>
    <brk id="14" max="13" man="1"/>
    <brk id="18" max="13" man="1"/>
    <brk id="22" max="13" man="1"/>
    <brk id="29" max="14" man="1"/>
    <brk id="32" max="14" man="1"/>
    <brk id="37" max="14" man="1"/>
    <brk id="42" max="13" man="1"/>
    <brk id="54" max="14" man="1"/>
    <brk id="61" max="14" man="1"/>
    <brk id="68" max="13" man="1"/>
    <brk id="75" max="13" man="1"/>
    <brk id="79" max="14" man="1"/>
    <brk id="89" max="13" man="1"/>
    <brk id="96" max="13" man="1"/>
    <brk id="106" max="13" man="1"/>
    <brk id="115" max="14" man="1"/>
    <brk id="120" max="13" man="1"/>
    <brk id="128" max="13" man="1"/>
    <brk id="137" max="13" man="1"/>
    <brk id="141" max="14" man="1"/>
    <brk id="147" max="13" man="1"/>
    <brk id="164" max="14" man="1"/>
    <brk id="169" max="13" man="1"/>
    <brk id="179" max="13" man="1"/>
    <brk id="207" max="14" man="1"/>
  </rowBreaks>
  <ignoredErrors>
    <ignoredError sqref="N12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sizeWithCells="1">
                  <from>
                    <xdr:col>13</xdr:col>
                    <xdr:colOff>285750</xdr:colOff>
                    <xdr:row>39</xdr:row>
                    <xdr:rowOff>0</xdr:rowOff>
                  </from>
                  <to>
                    <xdr:col>14</xdr:col>
                    <xdr:colOff>0</xdr:colOff>
                    <xdr:row>39</xdr:row>
                    <xdr:rowOff>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sizeWithCells="1">
                  <from>
                    <xdr:col>13</xdr:col>
                    <xdr:colOff>285750</xdr:colOff>
                    <xdr:row>39</xdr:row>
                    <xdr:rowOff>0</xdr:rowOff>
                  </from>
                  <to>
                    <xdr:col>14</xdr:col>
                    <xdr:colOff>0</xdr:colOff>
                    <xdr:row>39</xdr:row>
                    <xdr:rowOff>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sizeWithCells="1">
                  <from>
                    <xdr:col>13</xdr:col>
                    <xdr:colOff>285750</xdr:colOff>
                    <xdr:row>39</xdr:row>
                    <xdr:rowOff>0</xdr:rowOff>
                  </from>
                  <to>
                    <xdr:col>14</xdr:col>
                    <xdr:colOff>0</xdr:colOff>
                    <xdr:row>39</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zoomScaleNormal="100" workbookViewId="0">
      <pane ySplit="2" topLeftCell="A3" activePane="bottomLeft" state="frozen"/>
      <selection pane="bottomLeft" activeCell="B11" sqref="B11"/>
    </sheetView>
  </sheetViews>
  <sheetFormatPr defaultRowHeight="15"/>
  <cols>
    <col min="1" max="1" width="8" style="156" customWidth="1"/>
    <col min="2" max="2" width="57.5" style="157" customWidth="1"/>
    <col min="3" max="3" width="48.75" style="153" customWidth="1"/>
    <col min="4" max="16384" width="9" style="146"/>
  </cols>
  <sheetData>
    <row r="1" spans="1:3">
      <c r="A1" s="143" t="s">
        <v>428</v>
      </c>
      <c r="B1" s="144"/>
      <c r="C1" s="145"/>
    </row>
    <row r="2" spans="1:3">
      <c r="A2" s="147"/>
      <c r="B2" s="148" t="s">
        <v>390</v>
      </c>
      <c r="C2" s="149" t="s">
        <v>391</v>
      </c>
    </row>
    <row r="3" spans="1:3">
      <c r="A3" s="150"/>
      <c r="B3" s="179" t="s">
        <v>438</v>
      </c>
      <c r="C3" s="154"/>
    </row>
    <row r="4" spans="1:3">
      <c r="A4" s="150"/>
      <c r="B4" s="178" t="s">
        <v>427</v>
      </c>
      <c r="C4" s="154" t="s">
        <v>437</v>
      </c>
    </row>
    <row r="5" spans="1:3">
      <c r="A5" s="150"/>
      <c r="B5" s="178" t="s">
        <v>429</v>
      </c>
      <c r="C5" s="154" t="s">
        <v>430</v>
      </c>
    </row>
    <row r="6" spans="1:3" ht="210">
      <c r="A6" s="150"/>
      <c r="B6" s="151" t="s">
        <v>426</v>
      </c>
      <c r="C6" s="154"/>
    </row>
    <row r="7" spans="1:3" s="152" customFormat="1">
      <c r="A7" s="173"/>
      <c r="B7" s="175" t="s">
        <v>431</v>
      </c>
      <c r="C7" s="174" t="s">
        <v>440</v>
      </c>
    </row>
    <row r="8" spans="1:3" s="155" customFormat="1">
      <c r="A8" s="173"/>
      <c r="B8" s="180" t="s">
        <v>432</v>
      </c>
      <c r="C8" s="174"/>
    </row>
    <row r="9" spans="1:3" ht="90">
      <c r="A9" s="173"/>
      <c r="B9" s="176" t="s">
        <v>433</v>
      </c>
      <c r="C9" s="174" t="s">
        <v>392</v>
      </c>
    </row>
    <row r="10" spans="1:3" ht="45">
      <c r="A10" s="181" t="s">
        <v>443</v>
      </c>
      <c r="B10" s="176" t="s">
        <v>444</v>
      </c>
      <c r="C10" s="174"/>
    </row>
    <row r="11" spans="1:3" ht="45">
      <c r="A11" s="173"/>
      <c r="B11" s="176" t="s">
        <v>434</v>
      </c>
      <c r="C11" s="174"/>
    </row>
    <row r="12" spans="1:3">
      <c r="A12" s="173"/>
      <c r="B12" s="176" t="s">
        <v>435</v>
      </c>
      <c r="C12" s="174" t="s">
        <v>441</v>
      </c>
    </row>
    <row r="13" spans="1:3" ht="180">
      <c r="A13" s="173"/>
      <c r="B13" s="177" t="s">
        <v>442</v>
      </c>
      <c r="C13" s="174" t="s">
        <v>436</v>
      </c>
    </row>
    <row r="14" spans="1:3">
      <c r="C14" s="158"/>
    </row>
    <row r="15" spans="1:3">
      <c r="C15" s="158"/>
    </row>
    <row r="16" spans="1:3">
      <c r="C16" s="158"/>
    </row>
    <row r="17" spans="3:3">
      <c r="C17" s="158"/>
    </row>
    <row r="18" spans="3:3">
      <c r="C18" s="158"/>
    </row>
    <row r="19" spans="3:3">
      <c r="C19" s="158"/>
    </row>
    <row r="20" spans="3:3">
      <c r="C20" s="158"/>
    </row>
    <row r="21" spans="3:3">
      <c r="C21" s="158"/>
    </row>
    <row r="22" spans="3:3">
      <c r="C22" s="158"/>
    </row>
    <row r="23" spans="3:3">
      <c r="C23" s="158"/>
    </row>
    <row r="24" spans="3:3">
      <c r="C24" s="158"/>
    </row>
    <row r="25" spans="3:3">
      <c r="C25" s="158"/>
    </row>
    <row r="26" spans="3:3">
      <c r="C26" s="158"/>
    </row>
    <row r="27" spans="3:3">
      <c r="C27" s="158"/>
    </row>
    <row r="28" spans="3:3">
      <c r="C28" s="158"/>
    </row>
    <row r="29" spans="3:3">
      <c r="C29" s="158"/>
    </row>
    <row r="30" spans="3:3">
      <c r="C30" s="158"/>
    </row>
    <row r="31" spans="3:3">
      <c r="C31" s="158"/>
    </row>
    <row r="32" spans="3:3">
      <c r="C32" s="158"/>
    </row>
    <row r="33" spans="3:3">
      <c r="C33" s="158"/>
    </row>
    <row r="34" spans="3:3">
      <c r="C34" s="158"/>
    </row>
    <row r="35" spans="3:3">
      <c r="C35" s="158"/>
    </row>
    <row r="36" spans="3:3">
      <c r="C36" s="158"/>
    </row>
    <row r="37" spans="3:3">
      <c r="C37" s="158"/>
    </row>
    <row r="38" spans="3:3">
      <c r="C38" s="158"/>
    </row>
    <row r="39" spans="3:3">
      <c r="C39" s="158"/>
    </row>
    <row r="40" spans="3:3">
      <c r="C40" s="158"/>
    </row>
    <row r="41" spans="3:3">
      <c r="C41" s="158"/>
    </row>
    <row r="42" spans="3:3">
      <c r="C42" s="158"/>
    </row>
    <row r="43" spans="3:3">
      <c r="C43" s="158"/>
    </row>
    <row r="44" spans="3:3">
      <c r="C44" s="158"/>
    </row>
    <row r="45" spans="3:3">
      <c r="C45" s="158"/>
    </row>
    <row r="46" spans="3:3">
      <c r="C46" s="158"/>
    </row>
    <row r="47" spans="3:3">
      <c r="C47" s="158"/>
    </row>
    <row r="48" spans="3:3">
      <c r="C48" s="158"/>
    </row>
    <row r="49" spans="3:3">
      <c r="C49" s="158"/>
    </row>
    <row r="50" spans="3:3">
      <c r="C50" s="158"/>
    </row>
    <row r="51" spans="3:3">
      <c r="C51" s="158"/>
    </row>
    <row r="52" spans="3:3">
      <c r="C52" s="158"/>
    </row>
    <row r="53" spans="3:3">
      <c r="C53" s="158"/>
    </row>
    <row r="54" spans="3:3">
      <c r="C54" s="158"/>
    </row>
    <row r="55" spans="3:3">
      <c r="C55" s="158"/>
    </row>
    <row r="56" spans="3:3">
      <c r="C56" s="158"/>
    </row>
    <row r="57" spans="3:3">
      <c r="C57" s="158"/>
    </row>
    <row r="58" spans="3:3">
      <c r="C58" s="158"/>
    </row>
    <row r="59" spans="3:3">
      <c r="C59" s="158"/>
    </row>
    <row r="60" spans="3:3">
      <c r="C60" s="158"/>
    </row>
    <row r="61" spans="3:3">
      <c r="C61" s="158"/>
    </row>
    <row r="62" spans="3:3">
      <c r="C62" s="158"/>
    </row>
    <row r="63" spans="3:3">
      <c r="C63" s="158"/>
    </row>
    <row r="64" spans="3:3">
      <c r="C64" s="158"/>
    </row>
    <row r="65" spans="3:3">
      <c r="C65" s="158"/>
    </row>
    <row r="66" spans="3:3">
      <c r="C66" s="158"/>
    </row>
    <row r="67" spans="3:3">
      <c r="C67" s="158"/>
    </row>
    <row r="68" spans="3:3">
      <c r="C68" s="158"/>
    </row>
    <row r="69" spans="3:3">
      <c r="C69" s="158"/>
    </row>
    <row r="70" spans="3:3">
      <c r="C70" s="158"/>
    </row>
    <row r="71" spans="3:3">
      <c r="C71" s="158"/>
    </row>
    <row r="72" spans="3:3">
      <c r="C72" s="158"/>
    </row>
    <row r="73" spans="3:3">
      <c r="C73" s="158"/>
    </row>
    <row r="74" spans="3:3">
      <c r="C74" s="158"/>
    </row>
    <row r="75" spans="3:3">
      <c r="C75" s="158"/>
    </row>
    <row r="76" spans="3:3">
      <c r="C76" s="158"/>
    </row>
    <row r="77" spans="3:3">
      <c r="C77" s="158"/>
    </row>
    <row r="78" spans="3:3">
      <c r="C78" s="158"/>
    </row>
    <row r="79" spans="3:3">
      <c r="C79" s="158"/>
    </row>
    <row r="80" spans="3:3">
      <c r="C80" s="158"/>
    </row>
    <row r="81" spans="3:3">
      <c r="C81" s="158"/>
    </row>
    <row r="82" spans="3:3">
      <c r="C82" s="158"/>
    </row>
    <row r="83" spans="3:3">
      <c r="C83" s="158"/>
    </row>
    <row r="84" spans="3:3">
      <c r="C84" s="158"/>
    </row>
    <row r="85" spans="3:3">
      <c r="C85" s="158"/>
    </row>
    <row r="86" spans="3:3">
      <c r="C86" s="158"/>
    </row>
    <row r="87" spans="3:3">
      <c r="C87" s="158"/>
    </row>
    <row r="88" spans="3:3">
      <c r="C88" s="158"/>
    </row>
    <row r="89" spans="3:3">
      <c r="C89" s="158"/>
    </row>
    <row r="90" spans="3:3">
      <c r="C90" s="158"/>
    </row>
    <row r="91" spans="3:3">
      <c r="C91" s="158"/>
    </row>
    <row r="92" spans="3:3">
      <c r="C92" s="158"/>
    </row>
    <row r="93" spans="3:3">
      <c r="C93" s="158"/>
    </row>
    <row r="94" spans="3:3">
      <c r="C94" s="158"/>
    </row>
    <row r="95" spans="3:3">
      <c r="C95" s="158"/>
    </row>
    <row r="96" spans="3:3">
      <c r="C96" s="158"/>
    </row>
    <row r="97" spans="3:3">
      <c r="C97" s="158"/>
    </row>
    <row r="98" spans="3:3">
      <c r="C98" s="158"/>
    </row>
    <row r="99" spans="3:3">
      <c r="C99" s="158"/>
    </row>
    <row r="100" spans="3:3">
      <c r="C100" s="158"/>
    </row>
    <row r="101" spans="3:3">
      <c r="C101" s="158"/>
    </row>
    <row r="102" spans="3:3">
      <c r="C102" s="158"/>
    </row>
    <row r="103" spans="3:3">
      <c r="C103" s="158"/>
    </row>
    <row r="104" spans="3:3">
      <c r="C104" s="158"/>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General info</vt:lpstr>
      <vt:lpstr>Checklist!Print_Area</vt:lpstr>
      <vt:lpstr>Checklist!Print_Titles</vt:lpstr>
    </vt:vector>
  </TitlesOfParts>
  <Company>UTZ Certifed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Cipriani</dc:creator>
  <cp:lastModifiedBy>Clement Munene</cp:lastModifiedBy>
  <cp:lastPrinted>2015-06-09T13:11:56Z</cp:lastPrinted>
  <dcterms:created xsi:type="dcterms:W3CDTF">2014-05-22T09:37:14Z</dcterms:created>
  <dcterms:modified xsi:type="dcterms:W3CDTF">2019-07-22T13:15:54Z</dcterms:modified>
</cp:coreProperties>
</file>